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e4u.sharepoint.com/sites/contractacio-compresab/ContractacioSanejament/SUBMINISTRAMENTS/Energia elèctrica preu fix AB/2022-123 EE Preu fix/3. Ofertes/Consultes/"/>
    </mc:Choice>
  </mc:AlternateContent>
  <xr:revisionPtr revIDLastSave="36" documentId="13_ncr:1_{D5C6C968-6128-45F7-91EE-03229DC32635}" xr6:coauthVersionLast="47" xr6:coauthVersionMax="47" xr10:uidLastSave="{6E07262C-ED34-487D-A3E5-E6C4F8F06784}"/>
  <bookViews>
    <workbookView xWindow="20370" yWindow="-120" windowWidth="29040" windowHeight="15840" xr2:uid="{00000000-000D-0000-FFFF-FFFF00000000}"/>
  </bookViews>
  <sheets>
    <sheet name="CP-LOTE 1" sheetId="2" r:id="rId1"/>
    <sheet name="Tabla Importes-LOTE 1" sheetId="18" r:id="rId2"/>
    <sheet name="CP-LOTE 2" sheetId="21" r:id="rId3"/>
    <sheet name="Tabla Importes-LOTE 2" sheetId="24" r:id="rId4"/>
    <sheet name="CP-LOTE 3" sheetId="22" r:id="rId5"/>
    <sheet name="Tabla Importes-LOTE 3" sheetId="25" r:id="rId6"/>
  </sheets>
  <definedNames>
    <definedName name="\0" localSheetId="2">#REF!</definedName>
    <definedName name="\0" localSheetId="4">#REF!</definedName>
    <definedName name="\0" localSheetId="1">#REF!</definedName>
    <definedName name="\0" localSheetId="3">#REF!</definedName>
    <definedName name="\0" localSheetId="5">#REF!</definedName>
    <definedName name="\0">#REF!</definedName>
    <definedName name="\M" localSheetId="2">#REF!</definedName>
    <definedName name="\M" localSheetId="4">#REF!</definedName>
    <definedName name="\M" localSheetId="1">#REF!</definedName>
    <definedName name="\M" localSheetId="3">#REF!</definedName>
    <definedName name="\M" localSheetId="5">#REF!</definedName>
    <definedName name="\M">#REF!</definedName>
    <definedName name="\P" localSheetId="2">#REF!</definedName>
    <definedName name="\P" localSheetId="4">#REF!</definedName>
    <definedName name="\P" localSheetId="1">#REF!</definedName>
    <definedName name="\P" localSheetId="3">#REF!</definedName>
    <definedName name="\P" localSheetId="5">#REF!</definedName>
    <definedName name="\P">#REF!</definedName>
    <definedName name="\S" localSheetId="2">#REF!</definedName>
    <definedName name="\S" localSheetId="4">#REF!</definedName>
    <definedName name="\S" localSheetId="1">#REF!</definedName>
    <definedName name="\S" localSheetId="3">#REF!</definedName>
    <definedName name="\S" localSheetId="5">#REF!</definedName>
    <definedName name="\S">#REF!</definedName>
    <definedName name="_Fill" localSheetId="2" hidden="1">#REF!</definedName>
    <definedName name="_Fill" localSheetId="4" hidden="1">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hidden="1">#REF!</definedName>
    <definedName name="_xlnm.Print_Area" localSheetId="0">'CP-LOTE 1'!$A$1:$I$18</definedName>
    <definedName name="_xlnm.Print_Area" localSheetId="2">'CP-LOTE 2'!$A$1:$I$17</definedName>
    <definedName name="_xlnm.Print_Area" localSheetId="4">'CP-LOTE 3'!$A$1:$I$17</definedName>
    <definedName name="_xlnm.Print_Area" localSheetId="1">'Tabla Importes-LOTE 1'!$A$1:$P$21</definedName>
    <definedName name="_xlnm.Print_Area" localSheetId="3">'Tabla Importes-LOTE 2'!$A$1:$P$18</definedName>
    <definedName name="_xlnm.Print_Area" localSheetId="5">'Tabla Importes-LOTE 3'!$A$1:$P$18</definedName>
    <definedName name="BUCLE" localSheetId="2">#REF!</definedName>
    <definedName name="BUCLE" localSheetId="4">#REF!</definedName>
    <definedName name="BUCLE" localSheetId="1">#REF!</definedName>
    <definedName name="BUCLE" localSheetId="3">#REF!</definedName>
    <definedName name="BUCLE" localSheetId="5">#REF!</definedName>
    <definedName name="BUCLE">#REF!</definedName>
    <definedName name="CODIGO" localSheetId="2">#REF!</definedName>
    <definedName name="CODIGO" localSheetId="4">#REF!</definedName>
    <definedName name="CODIGO" localSheetId="1">#REF!</definedName>
    <definedName name="CODIGO" localSheetId="3">#REF!</definedName>
    <definedName name="CODIGO" localSheetId="5">#REF!</definedName>
    <definedName name="CODIGO">#REF!</definedName>
    <definedName name="CONFIRMA" localSheetId="2">#REF!</definedName>
    <definedName name="CONFIRMA" localSheetId="4">#REF!</definedName>
    <definedName name="CONFIRMA" localSheetId="1">#REF!</definedName>
    <definedName name="CONFIRMA" localSheetId="3">#REF!</definedName>
    <definedName name="CONFIRMA" localSheetId="5">#REF!</definedName>
    <definedName name="CONFIRMA">#REF!</definedName>
    <definedName name="CONFIRMAR" localSheetId="2">#REF!</definedName>
    <definedName name="CONFIRMAR" localSheetId="4">#REF!</definedName>
    <definedName name="CONFIRMAR" localSheetId="1">#REF!</definedName>
    <definedName name="CONFIRMAR" localSheetId="3">#REF!</definedName>
    <definedName name="CONFIRMAR" localSheetId="5">#REF!</definedName>
    <definedName name="CONFIRMAR">#REF!</definedName>
    <definedName name="CONTA_2" localSheetId="2">#REF!</definedName>
    <definedName name="CONTA_2" localSheetId="4">#REF!</definedName>
    <definedName name="CONTA_2" localSheetId="1">#REF!</definedName>
    <definedName name="CONTA_2" localSheetId="3">#REF!</definedName>
    <definedName name="CONTA_2" localSheetId="5">#REF!</definedName>
    <definedName name="CONTA_2">#REF!</definedName>
    <definedName name="CORTE" localSheetId="2">#REF!</definedName>
    <definedName name="CORTE" localSheetId="4">#REF!</definedName>
    <definedName name="CORTE" localSheetId="1">#REF!</definedName>
    <definedName name="CORTE" localSheetId="3">#REF!</definedName>
    <definedName name="CORTE" localSheetId="5">#REF!</definedName>
    <definedName name="CORTE">#REF!</definedName>
    <definedName name="E_TIT" localSheetId="2">#REF!</definedName>
    <definedName name="E_TIT" localSheetId="4">#REF!</definedName>
    <definedName name="E_TIT" localSheetId="1">#REF!</definedName>
    <definedName name="E_TIT" localSheetId="3">#REF!</definedName>
    <definedName name="E_TIT" localSheetId="5">#REF!</definedName>
    <definedName name="E_TIT">#REF!</definedName>
    <definedName name="MACROS" localSheetId="2">#REF!</definedName>
    <definedName name="MACROS" localSheetId="4">#REF!</definedName>
    <definedName name="MACROS" localSheetId="1">#REF!</definedName>
    <definedName name="MACROS" localSheetId="3">#REF!</definedName>
    <definedName name="MACROS" localSheetId="5">#REF!</definedName>
    <definedName name="MACROS">#REF!</definedName>
    <definedName name="MENU_1" localSheetId="2">#REF!</definedName>
    <definedName name="MENU_1" localSheetId="4">#REF!</definedName>
    <definedName name="MENU_1" localSheetId="1">#REF!</definedName>
    <definedName name="MENU_1" localSheetId="3">#REF!</definedName>
    <definedName name="MENU_1" localSheetId="5">#REF!</definedName>
    <definedName name="MENU_1">#REF!</definedName>
    <definedName name="N_CONTR" localSheetId="2">#REF!</definedName>
    <definedName name="N_CONTR" localSheetId="4">#REF!</definedName>
    <definedName name="N_CONTR" localSheetId="1">#REF!</definedName>
    <definedName name="N_CONTR" localSheetId="3">#REF!</definedName>
    <definedName name="N_CONTR" localSheetId="5">#REF!</definedName>
    <definedName name="N_CONTR">#REF!</definedName>
    <definedName name="p" localSheetId="2">#REF!</definedName>
    <definedName name="p" localSheetId="4">#REF!</definedName>
    <definedName name="p" localSheetId="1">#REF!</definedName>
    <definedName name="p" localSheetId="3">#REF!</definedName>
    <definedName name="p" localSheetId="5">#REF!</definedName>
    <definedName name="p">#REF!</definedName>
    <definedName name="PRECIOS" localSheetId="2">#REF!</definedName>
    <definedName name="PRECIOS" localSheetId="4">#REF!</definedName>
    <definedName name="PRECIOS" localSheetId="1">#REF!</definedName>
    <definedName name="PRECIOS" localSheetId="3">#REF!</definedName>
    <definedName name="PRECIOS" localSheetId="5">#REF!</definedName>
    <definedName name="PRECIOS">#REF!</definedName>
    <definedName name="preus" localSheetId="2">#REF!</definedName>
    <definedName name="preus" localSheetId="4">#REF!</definedName>
    <definedName name="preus" localSheetId="1">#REF!</definedName>
    <definedName name="preus" localSheetId="3">#REF!</definedName>
    <definedName name="preus" localSheetId="5">#REF!</definedName>
    <definedName name="preus">#REF!</definedName>
    <definedName name="RANGO_A" localSheetId="2">#REF!</definedName>
    <definedName name="RANGO_A" localSheetId="4">#REF!</definedName>
    <definedName name="RANGO_A" localSheetId="1">#REF!</definedName>
    <definedName name="RANGO_A" localSheetId="3">#REF!</definedName>
    <definedName name="RANGO_A" localSheetId="5">#REF!</definedName>
    <definedName name="RANGO_A">#REF!</definedName>
    <definedName name="RUTINA" localSheetId="2">#REF!</definedName>
    <definedName name="RUTINA" localSheetId="4">#REF!</definedName>
    <definedName name="RUTINA" localSheetId="1">#REF!</definedName>
    <definedName name="RUTINA" localSheetId="3">#REF!</definedName>
    <definedName name="RUTINA" localSheetId="5">#REF!</definedName>
    <definedName name="RUTINA">#REF!</definedName>
    <definedName name="SUBCAP" localSheetId="2">#REF!</definedName>
    <definedName name="SUBCAP" localSheetId="4">#REF!</definedName>
    <definedName name="SUBCAP" localSheetId="1">#REF!</definedName>
    <definedName name="SUBCAP" localSheetId="3">#REF!</definedName>
    <definedName name="SUBCAP" localSheetId="5">#REF!</definedName>
    <definedName name="SUBCA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8" l="1"/>
  <c r="Q14" i="18"/>
  <c r="Q13" i="18"/>
  <c r="Q12" i="18"/>
  <c r="P14" i="18"/>
  <c r="I14" i="18"/>
  <c r="H14" i="18"/>
  <c r="G14" i="18"/>
  <c r="F14" i="18"/>
  <c r="E14" i="18"/>
  <c r="D14" i="18"/>
  <c r="Q12" i="25"/>
  <c r="Q12" i="24"/>
  <c r="F12" i="18"/>
  <c r="D12" i="24"/>
  <c r="E12" i="24"/>
  <c r="F12" i="24"/>
  <c r="G12" i="24"/>
  <c r="H12" i="24"/>
  <c r="I12" i="24"/>
  <c r="P12" i="24"/>
  <c r="D12" i="18"/>
  <c r="P12" i="18" s="1"/>
  <c r="E12" i="18"/>
  <c r="P16" i="18"/>
  <c r="P17" i="18" s="1"/>
  <c r="D13" i="18"/>
  <c r="P13" i="18" s="1"/>
  <c r="E13" i="18"/>
  <c r="F13" i="18"/>
  <c r="G13" i="18"/>
  <c r="H13" i="18"/>
  <c r="I13" i="18"/>
  <c r="D12" i="25"/>
  <c r="E12" i="25"/>
  <c r="F12" i="25"/>
  <c r="G12" i="25"/>
  <c r="H12" i="25"/>
  <c r="I12" i="25"/>
  <c r="P12" i="25"/>
  <c r="P13" i="25" s="1"/>
  <c r="P14" i="25"/>
  <c r="P15" i="25" s="1"/>
  <c r="P13" i="24"/>
  <c r="P14" i="24"/>
  <c r="P15" i="24" s="1"/>
  <c r="B19" i="21"/>
  <c r="B16" i="25"/>
  <c r="P7" i="25"/>
  <c r="B10" i="22"/>
  <c r="B10" i="21"/>
  <c r="B10" i="2"/>
  <c r="B3" i="25"/>
  <c r="B22" i="25"/>
  <c r="B21" i="25"/>
  <c r="B19" i="25"/>
  <c r="B10" i="25"/>
  <c r="B19" i="24"/>
  <c r="B22" i="24"/>
  <c r="B21" i="24"/>
  <c r="B16" i="24"/>
  <c r="P7" i="24"/>
  <c r="B22" i="22"/>
  <c r="B21" i="22"/>
  <c r="B20" i="22"/>
  <c r="B19" i="22"/>
  <c r="B18" i="22"/>
  <c r="B22" i="21"/>
  <c r="B21" i="21"/>
  <c r="B20" i="21"/>
  <c r="B18" i="21"/>
  <c r="A6" i="22"/>
  <c r="B5" i="22"/>
  <c r="A6" i="21"/>
  <c r="A6" i="25" s="1"/>
  <c r="B5" i="21"/>
  <c r="B5" i="25"/>
  <c r="A6" i="18"/>
  <c r="B5" i="18"/>
  <c r="B3" i="18"/>
  <c r="B8" i="18" s="1"/>
  <c r="B3" i="24"/>
  <c r="B8" i="24"/>
  <c r="P7" i="18"/>
  <c r="B10" i="18" s="1"/>
  <c r="B19" i="18"/>
  <c r="B8" i="22"/>
  <c r="B10" i="24"/>
  <c r="B5" i="24"/>
  <c r="B8" i="25"/>
  <c r="B8" i="2"/>
  <c r="B8" i="21"/>
  <c r="E22" i="18"/>
  <c r="E19" i="25"/>
  <c r="E19" i="24"/>
  <c r="A6" i="24" l="1"/>
</calcChain>
</file>

<file path=xl/sharedStrings.xml><?xml version="1.0" encoding="utf-8"?>
<sst xmlns="http://schemas.openxmlformats.org/spreadsheetml/2006/main" count="143" uniqueCount="42">
  <si>
    <t>TOTAL (€)</t>
  </si>
  <si>
    <t>P1</t>
  </si>
  <si>
    <t>P2</t>
  </si>
  <si>
    <t>P3</t>
  </si>
  <si>
    <t>P4</t>
  </si>
  <si>
    <t>P5</t>
  </si>
  <si>
    <t>P6</t>
  </si>
  <si>
    <t>6.1</t>
  </si>
  <si>
    <t>TOTAL MWh</t>
  </si>
  <si>
    <t>NOMBRE LICITADOR</t>
  </si>
  <si>
    <t>TÉRMINO DE ENERGíA (€/kWh)</t>
  </si>
  <si>
    <t>CONSUMOS ESTIMADOS (kWh)</t>
  </si>
  <si>
    <t>TARIFA
ACCESO</t>
  </si>
  <si>
    <t>BAJA
TENSIÓN</t>
  </si>
  <si>
    <t>ALTA
TENSIÓN</t>
  </si>
  <si>
    <t>Coste estimado ofertado</t>
  </si>
  <si>
    <t>INSTRUCCIONES:</t>
  </si>
  <si>
    <t>Impuesto Eléctrico (I.E.) para homogeneización (%)</t>
  </si>
  <si>
    <t xml:space="preserve"> Importe total estimado (sin IVA y sin I.E.) </t>
  </si>
  <si>
    <t xml:space="preserve">Importe total estimado (sin IVA y con I.E.) </t>
  </si>
  <si>
    <t>CUADRO DE PRECIOS</t>
  </si>
  <si>
    <t>(INCORPORAR EN EL SOBRE Nº 3 DEL LOTE AL QUE SE CONCURRE)</t>
  </si>
  <si>
    <t>(2) Los precios unitarios no deben incluir el Impuesto sobre el Valor Añadido (IVA) ni el Impuesto Eléctrico (IE)</t>
  </si>
  <si>
    <r>
      <t xml:space="preserve">(1) Introducir todos los precios unitarios para cada periodo tarifario, en las casillas en blanco, en </t>
    </r>
    <r>
      <rPr>
        <b/>
        <i/>
        <sz val="11"/>
        <rFont val="Tahoma"/>
        <family val="2"/>
      </rPr>
      <t xml:space="preserve">€/kWh </t>
    </r>
    <r>
      <rPr>
        <b/>
        <sz val="11"/>
        <rFont val="Tahoma"/>
        <family val="2"/>
      </rPr>
      <t>y con un máximo de 6 cifras decimales</t>
    </r>
  </si>
  <si>
    <r>
      <t>TÉRMINO DE ENERGíA (</t>
    </r>
    <r>
      <rPr>
        <b/>
        <i/>
        <sz val="12"/>
        <color theme="0"/>
        <rFont val="Calibri"/>
        <family val="2"/>
      </rPr>
      <t>€/kWh</t>
    </r>
    <r>
      <rPr>
        <b/>
        <sz val="12"/>
        <color theme="0"/>
        <rFont val="Calibri"/>
        <family val="2"/>
      </rPr>
      <t>)</t>
    </r>
  </si>
  <si>
    <t>(3) Indicar el NOMBRE DEL LICITADOR y LUGAR, FECHA Y FIRMA en las casillas correspondientes</t>
  </si>
  <si>
    <t>(4) En caso de no cumplimentar algún precio unitario de la oferta, se considerará la oferta como incompleta, quedando ésta excluida del procedimiento de licitación.</t>
  </si>
  <si>
    <t xml:space="preserve"> LUGAR Y FECHA</t>
  </si>
  <si>
    <t xml:space="preserve"> FIRMA:</t>
  </si>
  <si>
    <t>ANEXO Nº 7</t>
  </si>
  <si>
    <t>TABLA DE IMPORTES ESTIMADOS</t>
  </si>
  <si>
    <t>2.0TD</t>
  </si>
  <si>
    <t>3.0TD</t>
  </si>
  <si>
    <t>LOTE Nº 2: Alta Tensión 6.1TD – EDAR BAIX LLOBREGAT</t>
  </si>
  <si>
    <t>LOTE Nº 3: Alta Tensión 6.1TD – EDAR BESÓS</t>
  </si>
  <si>
    <t>6.1TD</t>
  </si>
  <si>
    <t>SUMINISTRO DE ENERGÍA ELÉCTRICA PARA LAS INSTALACIONES DE AIGÜES DE BARCELONA
CON EL 100% DE ENERGÍA RENOVABLE</t>
  </si>
  <si>
    <t>BAJA
TENSIÓN y ALTA TENSIÓN</t>
  </si>
  <si>
    <t>LOTE Nº 1: Baja Tensión y  Alta Tensión</t>
  </si>
  <si>
    <t>ANEXO Nº 8</t>
  </si>
  <si>
    <t>(1) Esta tabla se calcula automáticamente a partir de los precios unitarios ofertados en el Anexo Nº 7 - Cuadro de Precios del lote correspondiente, obteniéndose el importe total estimado a indicar por el licitador en el Anexo Nº 6 - Proposición Económica del Pliego de Condiciones Particulares</t>
  </si>
  <si>
    <t>Nº EXP.: AB/2022/123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</si>
</sst>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([$€]* #,##0.00_);_([$€]* \(#,##0.00\);_([$€]* &quot;-&quot;??_);_(@_)"/>
    <numFmt numFmtId="166" formatCode="#,##0\ &quot;€&quot;"/>
    <numFmt numFmtId="167" formatCode="0.000000"/>
    <numFmt numFmtId="168" formatCode="#,##0.00_ ;\-#,##0.00\ "/>
    <numFmt numFmtId="169" formatCode="#,##0.00\ &quot;€&quot;"/>
    <numFmt numFmtId="170" formatCode="#,##0.00\ &quot;€/MWh&quot;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Tahoma"/>
      <family val="2"/>
    </font>
    <font>
      <sz val="12"/>
      <name val="Calibri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Tahoma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name val="Tahoma"/>
      <family val="2"/>
    </font>
    <font>
      <b/>
      <u/>
      <sz val="14"/>
      <color theme="1"/>
      <name val="Tahoma"/>
      <family val="2"/>
    </font>
    <font>
      <b/>
      <sz val="12"/>
      <name val="Tahoma"/>
      <family val="2"/>
    </font>
    <font>
      <sz val="14"/>
      <color theme="1"/>
      <name val="Tahoma"/>
      <family val="2"/>
    </font>
    <font>
      <b/>
      <sz val="14"/>
      <name val="Tahoma"/>
      <family val="2"/>
    </font>
    <font>
      <b/>
      <sz val="14"/>
      <color indexed="8"/>
      <name val="Tahoma"/>
      <family val="2"/>
    </font>
    <font>
      <sz val="14"/>
      <color theme="1"/>
      <name val="Calibri"/>
      <family val="2"/>
      <scheme val="minor"/>
    </font>
    <font>
      <b/>
      <i/>
      <u/>
      <sz val="14"/>
      <color theme="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sz val="12"/>
      <color theme="0"/>
      <name val="Calibri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8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top" wrapText="1"/>
      <protection locked="0"/>
    </xf>
    <xf numFmtId="0" fontId="7" fillId="0" borderId="0"/>
    <xf numFmtId="0" fontId="7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9" fontId="7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20" fillId="0" borderId="0" xfId="0" applyFont="1" applyFill="1" applyAlignment="1" applyProtection="1">
      <alignment vertical="top"/>
    </xf>
    <xf numFmtId="0" fontId="7" fillId="0" borderId="0" xfId="0" applyFont="1" applyProtection="1"/>
    <xf numFmtId="0" fontId="0" fillId="0" borderId="0" xfId="0" applyBorder="1" applyProtection="1"/>
    <xf numFmtId="0" fontId="21" fillId="0" borderId="0" xfId="0" applyFont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3" fillId="7" borderId="1" xfId="0" applyFont="1" applyFill="1" applyBorder="1" applyAlignment="1" applyProtection="1">
      <alignment vertical="center"/>
    </xf>
    <xf numFmtId="0" fontId="0" fillId="7" borderId="3" xfId="0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2" borderId="0" xfId="0" applyFill="1" applyAlignment="1" applyProtection="1">
      <alignment vertical="top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3" fontId="0" fillId="0" borderId="0" xfId="0" applyNumberFormat="1" applyProtection="1"/>
    <xf numFmtId="0" fontId="2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center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167" fontId="17" fillId="0" borderId="6" xfId="0" applyNumberFormat="1" applyFont="1" applyBorder="1" applyAlignment="1" applyProtection="1">
      <alignment horizontal="right" vertical="center" wrapText="1"/>
    </xf>
    <xf numFmtId="167" fontId="17" fillId="5" borderId="6" xfId="0" applyNumberFormat="1" applyFont="1" applyFill="1" applyBorder="1" applyAlignment="1" applyProtection="1">
      <alignment horizontal="left" vertical="center"/>
    </xf>
    <xf numFmtId="169" fontId="6" fillId="0" borderId="3" xfId="0" applyNumberFormat="1" applyFont="1" applyFill="1" applyBorder="1" applyAlignment="1" applyProtection="1">
      <alignment horizontal="right" vertical="center"/>
    </xf>
    <xf numFmtId="4" fontId="6" fillId="4" borderId="6" xfId="0" applyNumberFormat="1" applyFont="1" applyFill="1" applyBorder="1" applyAlignment="1" applyProtection="1">
      <alignment horizontal="right" vertical="center"/>
    </xf>
    <xf numFmtId="169" fontId="4" fillId="6" borderId="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0" fillId="2" borderId="0" xfId="0" applyFill="1" applyAlignment="1" applyProtection="1">
      <alignment horizontal="center" vertical="top"/>
    </xf>
    <xf numFmtId="0" fontId="25" fillId="2" borderId="0" xfId="0" applyFont="1" applyFill="1" applyAlignment="1" applyProtection="1">
      <alignment vertical="top"/>
    </xf>
    <xf numFmtId="169" fontId="6" fillId="6" borderId="4" xfId="0" applyNumberFormat="1" applyFont="1" applyFill="1" applyBorder="1" applyAlignment="1" applyProtection="1">
      <alignment horizontal="right" vertical="center"/>
    </xf>
    <xf numFmtId="167" fontId="17" fillId="0" borderId="6" xfId="0" applyNumberFormat="1" applyFont="1" applyBorder="1" applyAlignment="1" applyProtection="1">
      <alignment horizontal="right" vertical="center"/>
      <protection locked="0"/>
    </xf>
    <xf numFmtId="169" fontId="6" fillId="6" borderId="9" xfId="0" applyNumberFormat="1" applyFont="1" applyFill="1" applyBorder="1" applyAlignment="1" applyProtection="1">
      <alignment horizontal="right" vertical="center"/>
    </xf>
    <xf numFmtId="0" fontId="13" fillId="8" borderId="0" xfId="0" applyFont="1" applyFill="1" applyAlignment="1">
      <alignment horizontal="left"/>
    </xf>
    <xf numFmtId="0" fontId="6" fillId="0" borderId="3" xfId="0" applyFont="1" applyBorder="1" applyAlignment="1" applyProtection="1">
      <alignment horizontal="center" vertical="center"/>
    </xf>
    <xf numFmtId="0" fontId="13" fillId="0" borderId="0" xfId="0" applyFont="1"/>
    <xf numFmtId="0" fontId="2" fillId="2" borderId="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0" fillId="0" borderId="0" xfId="0" applyFont="1" applyBorder="1" applyProtection="1"/>
    <xf numFmtId="0" fontId="33" fillId="0" borderId="0" xfId="0" applyFont="1" applyProtection="1"/>
    <xf numFmtId="0" fontId="33" fillId="0" borderId="0" xfId="0" applyFont="1" applyBorder="1" applyProtection="1"/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 wrapText="1"/>
    </xf>
    <xf numFmtId="168" fontId="35" fillId="0" borderId="0" xfId="9" applyNumberFormat="1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wrapText="1"/>
    </xf>
    <xf numFmtId="0" fontId="18" fillId="4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3" fillId="0" borderId="0" xfId="0" applyFont="1" applyProtection="1"/>
    <xf numFmtId="0" fontId="29" fillId="0" borderId="0" xfId="0" applyFont="1" applyFill="1" applyAlignment="1" applyProtection="1">
      <alignment vertical="top"/>
      <protection locked="0"/>
    </xf>
    <xf numFmtId="0" fontId="0" fillId="4" borderId="0" xfId="0" applyFill="1" applyAlignment="1" applyProtection="1">
      <alignment horizontal="center" vertical="top"/>
    </xf>
    <xf numFmtId="0" fontId="0" fillId="4" borderId="0" xfId="0" applyFill="1" applyAlignment="1" applyProtection="1">
      <alignment vertical="top"/>
    </xf>
    <xf numFmtId="0" fontId="12" fillId="0" borderId="0" xfId="0" applyFont="1" applyFill="1" applyProtection="1"/>
    <xf numFmtId="0" fontId="29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vertical="top"/>
    </xf>
    <xf numFmtId="0" fontId="7" fillId="0" borderId="0" xfId="0" applyFont="1" applyBorder="1" applyProtection="1"/>
    <xf numFmtId="0" fontId="2" fillId="3" borderId="3" xfId="0" applyFont="1" applyFill="1" applyBorder="1" applyAlignment="1" applyProtection="1">
      <alignment horizontal="center" vertical="center"/>
    </xf>
    <xf numFmtId="3" fontId="6" fillId="9" borderId="4" xfId="0" applyNumberFormat="1" applyFont="1" applyFill="1" applyBorder="1" applyAlignment="1" applyProtection="1">
      <alignment horizontal="center" vertical="center"/>
    </xf>
    <xf numFmtId="3" fontId="6" fillId="9" borderId="3" xfId="0" applyNumberFormat="1" applyFont="1" applyFill="1" applyBorder="1" applyAlignment="1" applyProtection="1">
      <alignment horizontal="center" vertical="center"/>
    </xf>
    <xf numFmtId="3" fontId="6" fillId="9" borderId="6" xfId="0" applyNumberFormat="1" applyFont="1" applyFill="1" applyBorder="1" applyAlignment="1" applyProtection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170" fontId="4" fillId="6" borderId="4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justify" vertical="top" wrapText="1"/>
    </xf>
    <xf numFmtId="0" fontId="27" fillId="0" borderId="0" xfId="0" applyFont="1" applyAlignment="1" applyProtection="1">
      <alignment horizontal="left" wrapText="1"/>
    </xf>
    <xf numFmtId="0" fontId="28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29" fillId="0" borderId="1" xfId="0" applyFont="1" applyBorder="1" applyAlignment="1" applyProtection="1">
      <alignment horizontal="left" vertical="top" wrapText="1"/>
    </xf>
    <xf numFmtId="0" fontId="29" fillId="0" borderId="3" xfId="0" applyFont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10">
    <cellStyle name="Euro" xfId="1" xr:uid="{00000000-0005-0000-0000-000000000000}"/>
    <cellStyle name="Millares" xfId="9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00000000-0005-0000-0000-000008000000}"/>
    <cellStyle name="Porcentaje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showGridLines="0" tabSelected="1" zoomScale="93" zoomScaleNormal="93" workbookViewId="0">
      <selection activeCell="E17" sqref="E17"/>
    </sheetView>
  </sheetViews>
  <sheetFormatPr baseColWidth="10" defaultColWidth="11.42578125" defaultRowHeight="15" x14ac:dyDescent="0.25"/>
  <cols>
    <col min="1" max="1" width="1.140625" style="7" customWidth="1"/>
    <col min="2" max="2" width="17" style="7" customWidth="1"/>
    <col min="3" max="3" width="34.5703125" style="13" customWidth="1"/>
    <col min="4" max="9" width="14.7109375" style="7" customWidth="1"/>
    <col min="10" max="10" width="18" style="7" customWidth="1"/>
    <col min="11" max="11" width="15.42578125" style="7" customWidth="1"/>
    <col min="12" max="12" width="13.42578125" style="7" customWidth="1"/>
    <col min="13" max="13" width="14.140625" style="7" customWidth="1"/>
    <col min="14" max="14" width="13.140625" style="13" customWidth="1"/>
    <col min="15" max="15" width="11.42578125" style="7"/>
    <col min="16" max="17" width="14.85546875" style="7" customWidth="1"/>
    <col min="18" max="19" width="11.85546875" style="7" bestFit="1" customWidth="1"/>
    <col min="20" max="22" width="11.42578125" style="7"/>
    <col min="23" max="23" width="16.28515625" style="7" customWidth="1"/>
    <col min="24" max="16384" width="11.42578125" style="7"/>
  </cols>
  <sheetData>
    <row r="1" spans="1:24" ht="24" customHeight="1" x14ac:dyDescent="0.3">
      <c r="A1" s="61"/>
      <c r="B1" s="104" t="s">
        <v>29</v>
      </c>
      <c r="C1" s="104"/>
      <c r="D1" s="104"/>
      <c r="E1" s="104"/>
      <c r="F1" s="104"/>
      <c r="G1" s="104"/>
      <c r="H1" s="104"/>
      <c r="I1" s="104"/>
    </row>
    <row r="2" spans="1:24" ht="24" customHeight="1" x14ac:dyDescent="0.3">
      <c r="A2" s="61"/>
      <c r="B2" s="104" t="s">
        <v>20</v>
      </c>
      <c r="C2" s="104"/>
      <c r="D2" s="104"/>
      <c r="E2" s="104"/>
      <c r="F2" s="104"/>
      <c r="G2" s="104"/>
      <c r="H2" s="104"/>
      <c r="I2" s="104"/>
    </row>
    <row r="3" spans="1:24" ht="21.75" customHeight="1" x14ac:dyDescent="0.3">
      <c r="A3" s="62"/>
      <c r="B3" s="108" t="s">
        <v>38</v>
      </c>
      <c r="C3" s="108"/>
      <c r="D3" s="108"/>
      <c r="E3" s="108"/>
      <c r="F3" s="108"/>
      <c r="G3" s="108"/>
      <c r="H3" s="108"/>
      <c r="I3" s="108"/>
    </row>
    <row r="4" spans="1:24" ht="21.75" customHeight="1" x14ac:dyDescent="0.3">
      <c r="A4" s="62"/>
      <c r="B4" s="109" t="s">
        <v>21</v>
      </c>
      <c r="C4" s="109"/>
      <c r="D4" s="109"/>
      <c r="E4" s="109"/>
      <c r="F4" s="109"/>
      <c r="G4" s="109"/>
      <c r="H4" s="109"/>
      <c r="I4" s="109"/>
    </row>
    <row r="5" spans="1:24" ht="57.75" customHeight="1" x14ac:dyDescent="0.25">
      <c r="A5" s="60"/>
      <c r="B5" s="105" t="s">
        <v>36</v>
      </c>
      <c r="C5" s="105"/>
      <c r="D5" s="105"/>
      <c r="E5" s="105"/>
      <c r="F5" s="105"/>
      <c r="G5" s="105"/>
      <c r="H5" s="105"/>
      <c r="I5" s="105"/>
      <c r="L5" s="24"/>
    </row>
    <row r="6" spans="1:24" ht="17.25" customHeight="1" x14ac:dyDescent="0.25">
      <c r="A6" s="106" t="s">
        <v>41</v>
      </c>
      <c r="B6" s="106"/>
      <c r="C6" s="106"/>
      <c r="D6" s="106"/>
      <c r="E6" s="106"/>
      <c r="F6" s="106"/>
      <c r="G6" s="106"/>
      <c r="H6" s="106"/>
      <c r="I6" s="106"/>
    </row>
    <row r="7" spans="1:24" ht="50.1" customHeight="1" x14ac:dyDescent="0.25">
      <c r="B7" s="6"/>
      <c r="C7" s="5"/>
      <c r="G7" s="76"/>
      <c r="H7" s="76"/>
      <c r="I7" s="77" t="s">
        <v>9</v>
      </c>
    </row>
    <row r="8" spans="1:24" s="26" customFormat="1" ht="21.95" customHeight="1" x14ac:dyDescent="0.25">
      <c r="B8" s="69" t="str">
        <f>B3</f>
        <v>LOTE Nº 1: Baja Tensión y  Alta Tensión</v>
      </c>
      <c r="C8" s="69"/>
      <c r="D8" s="70"/>
      <c r="E8" s="70"/>
      <c r="F8" s="70"/>
      <c r="G8" s="70"/>
      <c r="H8" s="70"/>
      <c r="I8" s="70"/>
      <c r="N8" s="27"/>
    </row>
    <row r="9" spans="1:24" ht="16.5" customHeight="1" thickBot="1" x14ac:dyDescent="0.4">
      <c r="D9" s="14"/>
      <c r="H9" s="25"/>
    </row>
    <row r="10" spans="1:24" ht="21" customHeight="1" thickBot="1" x14ac:dyDescent="0.3">
      <c r="B10" s="15" t="str">
        <f>I7</f>
        <v>NOMBRE LICITADOR</v>
      </c>
      <c r="C10" s="16"/>
      <c r="D10" s="112" t="s">
        <v>24</v>
      </c>
      <c r="E10" s="113"/>
      <c r="F10" s="113"/>
      <c r="G10" s="113"/>
      <c r="H10" s="113"/>
      <c r="I10" s="114"/>
      <c r="M10" s="13"/>
      <c r="N10" s="7"/>
      <c r="X10" s="13"/>
    </row>
    <row r="11" spans="1:24" ht="45" customHeight="1" thickBot="1" x14ac:dyDescent="0.3">
      <c r="B11" s="115" t="s">
        <v>37</v>
      </c>
      <c r="C11" s="101" t="s">
        <v>12</v>
      </c>
      <c r="D11" s="18" t="s">
        <v>1</v>
      </c>
      <c r="E11" s="18" t="s">
        <v>2</v>
      </c>
      <c r="F11" s="18" t="s">
        <v>3</v>
      </c>
      <c r="G11" s="18" t="s">
        <v>4</v>
      </c>
      <c r="H11" s="18" t="s">
        <v>5</v>
      </c>
      <c r="I11" s="18" t="s">
        <v>6</v>
      </c>
      <c r="M11" s="13"/>
      <c r="N11" s="7"/>
      <c r="X11" s="13"/>
    </row>
    <row r="12" spans="1:24" ht="20.100000000000001" customHeight="1" thickBot="1" x14ac:dyDescent="0.3">
      <c r="B12" s="116"/>
      <c r="C12" s="95" t="s">
        <v>31</v>
      </c>
      <c r="D12" s="53"/>
      <c r="E12" s="53"/>
      <c r="F12" s="53"/>
      <c r="G12" s="45"/>
      <c r="H12" s="45"/>
      <c r="I12" s="45"/>
      <c r="M12" s="13"/>
      <c r="N12" s="7"/>
      <c r="X12" s="13"/>
    </row>
    <row r="13" spans="1:24" s="26" customFormat="1" ht="20.100000000000001" customHeight="1" thickBot="1" x14ac:dyDescent="0.3">
      <c r="B13" s="116"/>
      <c r="C13" s="95" t="s">
        <v>32</v>
      </c>
      <c r="D13" s="53"/>
      <c r="E13" s="53"/>
      <c r="F13" s="53"/>
      <c r="G13" s="53"/>
      <c r="H13" s="53"/>
      <c r="I13" s="53"/>
      <c r="J13" s="7"/>
      <c r="K13" s="7"/>
      <c r="M13" s="28"/>
    </row>
    <row r="14" spans="1:24" s="26" customFormat="1" ht="19.5" customHeight="1" thickBot="1" x14ac:dyDescent="0.3">
      <c r="B14" s="117"/>
      <c r="C14" s="95" t="s">
        <v>35</v>
      </c>
      <c r="D14" s="53"/>
      <c r="E14" s="53"/>
      <c r="F14" s="53"/>
      <c r="G14" s="53"/>
      <c r="H14" s="53"/>
      <c r="I14" s="53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.75" x14ac:dyDescent="0.25">
      <c r="B15" s="71"/>
      <c r="C15" s="21"/>
      <c r="D15" s="22"/>
      <c r="E15" s="23"/>
      <c r="F15" s="20"/>
      <c r="G15" s="20"/>
      <c r="H15" s="20"/>
      <c r="I15" s="20"/>
      <c r="J15" s="37"/>
      <c r="K15" s="37"/>
      <c r="L15" s="37"/>
      <c r="M15" s="37"/>
      <c r="N15" s="37"/>
      <c r="O15" s="38"/>
      <c r="P15" s="39"/>
      <c r="Q15" s="34"/>
      <c r="R15" s="40"/>
      <c r="S15" s="36"/>
    </row>
    <row r="16" spans="1:24" ht="16.5" thickBot="1" x14ac:dyDescent="0.3">
      <c r="B16" s="72" t="s">
        <v>27</v>
      </c>
      <c r="C16" s="7"/>
      <c r="D16" s="8"/>
      <c r="E16" s="9"/>
      <c r="G16" s="20"/>
      <c r="H16" s="20"/>
      <c r="I16" s="20"/>
      <c r="J16" s="37"/>
      <c r="K16" s="37"/>
      <c r="L16" s="37"/>
      <c r="M16" s="37"/>
      <c r="N16" s="37"/>
      <c r="O16" s="38"/>
      <c r="P16" s="39"/>
      <c r="Q16" s="34"/>
      <c r="R16" s="40"/>
      <c r="S16" s="36"/>
    </row>
    <row r="17" spans="2:19" ht="80.099999999999994" customHeight="1" thickBot="1" x14ac:dyDescent="0.3">
      <c r="B17" s="110" t="s">
        <v>28</v>
      </c>
      <c r="C17" s="111"/>
      <c r="D17" s="66"/>
      <c r="E17" s="64"/>
      <c r="F17" s="64"/>
      <c r="G17" s="64"/>
      <c r="H17" s="64"/>
      <c r="I17" s="64"/>
    </row>
    <row r="18" spans="2:19" ht="29.25" customHeight="1" x14ac:dyDescent="0.25">
      <c r="B18" s="65"/>
      <c r="C18" s="63"/>
      <c r="D18" s="66"/>
      <c r="E18" s="64"/>
      <c r="F18" s="64"/>
      <c r="G18" s="64"/>
      <c r="H18" s="64"/>
      <c r="I18" s="64"/>
    </row>
    <row r="19" spans="2:19" x14ac:dyDescent="0.25">
      <c r="B19" s="67" t="s">
        <v>16</v>
      </c>
      <c r="C19" s="64"/>
      <c r="D19" s="68"/>
      <c r="E19" s="64"/>
      <c r="F19" s="64"/>
      <c r="G19" s="64"/>
      <c r="H19" s="64"/>
      <c r="I19" s="64"/>
    </row>
    <row r="20" spans="2:19" ht="30.75" customHeight="1" x14ac:dyDescent="0.25">
      <c r="B20" s="102" t="s">
        <v>23</v>
      </c>
      <c r="C20" s="102"/>
      <c r="D20" s="102"/>
      <c r="E20" s="102"/>
      <c r="F20" s="102"/>
      <c r="G20" s="102"/>
      <c r="H20" s="102"/>
      <c r="I20" s="102"/>
    </row>
    <row r="21" spans="2:19" ht="15" customHeight="1" x14ac:dyDescent="0.25">
      <c r="B21" s="107" t="s">
        <v>22</v>
      </c>
      <c r="C21" s="107"/>
      <c r="D21" s="107"/>
      <c r="E21" s="107"/>
      <c r="F21" s="107"/>
      <c r="G21" s="107"/>
      <c r="H21" s="107"/>
      <c r="I21" s="107"/>
      <c r="J21" s="34"/>
      <c r="K21" s="34"/>
      <c r="L21" s="34"/>
      <c r="M21" s="34"/>
      <c r="N21" s="35"/>
      <c r="O21" s="34"/>
      <c r="P21" s="34"/>
      <c r="Q21" s="34"/>
      <c r="R21" s="34"/>
      <c r="S21" s="36"/>
    </row>
    <row r="22" spans="2:19" ht="15" customHeight="1" x14ac:dyDescent="0.25">
      <c r="B22" s="103" t="s">
        <v>25</v>
      </c>
      <c r="C22" s="103"/>
      <c r="D22" s="103"/>
      <c r="E22" s="103"/>
      <c r="F22" s="103"/>
      <c r="G22" s="103"/>
      <c r="H22" s="103"/>
      <c r="I22" s="64"/>
    </row>
    <row r="23" spans="2:19" ht="28.5" customHeight="1" x14ac:dyDescent="0.25">
      <c r="B23" s="102" t="s">
        <v>26</v>
      </c>
      <c r="C23" s="102"/>
      <c r="D23" s="102"/>
      <c r="E23" s="102"/>
      <c r="F23" s="102"/>
      <c r="G23" s="102"/>
      <c r="H23" s="102"/>
      <c r="I23" s="102"/>
    </row>
  </sheetData>
  <mergeCells count="13">
    <mergeCell ref="B23:I23"/>
    <mergeCell ref="B22:H22"/>
    <mergeCell ref="B1:I1"/>
    <mergeCell ref="B5:I5"/>
    <mergeCell ref="A6:I6"/>
    <mergeCell ref="B21:I21"/>
    <mergeCell ref="B2:I2"/>
    <mergeCell ref="B3:I3"/>
    <mergeCell ref="B4:I4"/>
    <mergeCell ref="B20:I20"/>
    <mergeCell ref="B17:C17"/>
    <mergeCell ref="D10:I10"/>
    <mergeCell ref="B11:B14"/>
  </mergeCells>
  <dataValidations count="1">
    <dataValidation type="custom" allowBlank="1" showInputMessage="1" showErrorMessage="1" errorTitle=" 6 o menos decimales" error="Entrar máximo 6 decimales" promptTitle="introducir 6 decimales o menos" sqref="D12:I14" xr:uid="{0744C29F-0907-437A-9ADD-6D06A63948DD}">
      <formula1>LEN(D12)-FIND(",",D12)&lt;=6</formula1>
    </dataValidation>
  </dataValidations>
  <pageMargins left="0.39370078740157483" right="0.5118110236220472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"/>
  <sheetViews>
    <sheetView showGridLines="0" zoomScale="90" zoomScaleNormal="90" workbookViewId="0">
      <selection activeCell="B5" sqref="B5:P5"/>
    </sheetView>
  </sheetViews>
  <sheetFormatPr baseColWidth="10" defaultColWidth="11.42578125" defaultRowHeight="15" x14ac:dyDescent="0.25"/>
  <cols>
    <col min="1" max="1" width="1.140625" style="7" customWidth="1"/>
    <col min="2" max="2" width="17.28515625" style="7" customWidth="1"/>
    <col min="3" max="3" width="22.85546875" style="13" customWidth="1"/>
    <col min="4" max="13" width="14.7109375" style="7" customWidth="1"/>
    <col min="14" max="14" width="14.7109375" style="13" customWidth="1"/>
    <col min="15" max="15" width="14.7109375" style="7" customWidth="1"/>
    <col min="16" max="16" width="19" style="7" customWidth="1"/>
    <col min="17" max="17" width="17.42578125" hidden="1" customWidth="1"/>
    <col min="18" max="18" width="17.140625" customWidth="1"/>
    <col min="19" max="19" width="11.85546875" bestFit="1" customWidth="1"/>
    <col min="23" max="23" width="16.28515625" customWidth="1"/>
  </cols>
  <sheetData>
    <row r="1" spans="1:23" s="7" customFormat="1" ht="24" customHeight="1" x14ac:dyDescent="0.3">
      <c r="A1" s="62"/>
      <c r="B1" s="104" t="s">
        <v>39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3" s="7" customFormat="1" ht="24" customHeight="1" x14ac:dyDescent="0.3">
      <c r="A2" s="62"/>
      <c r="B2" s="104" t="s">
        <v>30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23" s="7" customFormat="1" ht="21.75" customHeight="1" x14ac:dyDescent="0.3">
      <c r="A3" s="62"/>
      <c r="B3" s="108" t="str">
        <f>'CP-LOTE 1'!B3:I3</f>
        <v>LOTE Nº 1: Baja Tensión y  Alta Tensión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23" s="7" customFormat="1" ht="21.75" customHeight="1" x14ac:dyDescent="0.3">
      <c r="A4" s="62"/>
      <c r="B4" s="108" t="s">
        <v>21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23" s="7" customFormat="1" ht="57.75" customHeight="1" x14ac:dyDescent="0.25">
      <c r="A5" s="60"/>
      <c r="B5" s="105" t="str">
        <f>'CP-LOTE 1'!B5:I5</f>
        <v>SUMINISTRO DE ENERGÍA ELÉCTRICA PARA LAS INSTALACIONES DE AIGÜES DE BARCELONA
CON EL 100% DE ENERGÍA RENOVABLE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23" s="7" customFormat="1" ht="17.25" customHeight="1" x14ac:dyDescent="0.25">
      <c r="A6" s="118" t="str">
        <f>'CP-LOTE 1'!A6:I6</f>
        <v>Nº EXP.: AB/2022/123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23" s="7" customFormat="1" ht="50.1" customHeight="1" x14ac:dyDescent="0.25">
      <c r="A7" s="10"/>
      <c r="B7" s="79"/>
      <c r="C7" s="80"/>
      <c r="D7" s="10"/>
      <c r="E7" s="10"/>
      <c r="F7" s="10"/>
      <c r="G7" s="76"/>
      <c r="H7" s="76"/>
      <c r="I7" s="76"/>
      <c r="N7" s="13"/>
      <c r="P7" s="77" t="str">
        <f>'CP-LOTE 1'!I7</f>
        <v>NOMBRE LICITADOR</v>
      </c>
    </row>
    <row r="8" spans="1:23" s="26" customFormat="1" ht="21.95" customHeight="1" x14ac:dyDescent="0.25">
      <c r="A8" s="81"/>
      <c r="B8" s="69" t="str">
        <f>B3</f>
        <v>LOTE Nº 1: Baja Tensión y  Alta Tensión</v>
      </c>
      <c r="C8" s="69"/>
      <c r="D8" s="69"/>
      <c r="E8" s="70"/>
      <c r="F8" s="70"/>
      <c r="G8" s="70"/>
      <c r="H8" s="70"/>
      <c r="I8" s="70"/>
      <c r="J8" s="81"/>
      <c r="N8" s="27"/>
    </row>
    <row r="9" spans="1:23" s="7" customFormat="1" ht="8.25" customHeight="1" thickBot="1" x14ac:dyDescent="0.4">
      <c r="A9" s="10"/>
      <c r="B9" s="10"/>
      <c r="C9" s="82"/>
      <c r="D9" s="83"/>
      <c r="E9" s="10"/>
      <c r="F9" s="10"/>
      <c r="G9" s="10"/>
      <c r="H9" s="25"/>
      <c r="I9" s="10"/>
      <c r="J9" s="10"/>
      <c r="N9" s="13"/>
    </row>
    <row r="10" spans="1:23" ht="21" customHeight="1" thickBot="1" x14ac:dyDescent="0.3">
      <c r="A10" s="10"/>
      <c r="B10" s="15" t="str">
        <f>P7</f>
        <v>NOMBRE LICITADOR</v>
      </c>
      <c r="C10" s="16"/>
      <c r="D10" s="112" t="s">
        <v>10</v>
      </c>
      <c r="E10" s="113"/>
      <c r="F10" s="113"/>
      <c r="G10" s="113"/>
      <c r="H10" s="113"/>
      <c r="I10" s="114"/>
      <c r="J10" s="120" t="s">
        <v>11</v>
      </c>
      <c r="K10" s="121"/>
      <c r="L10" s="121"/>
      <c r="M10" s="121"/>
      <c r="N10" s="121"/>
      <c r="O10" s="122"/>
      <c r="P10" s="42" t="s">
        <v>0</v>
      </c>
      <c r="Q10" s="97"/>
      <c r="R10" s="57"/>
      <c r="S10" s="57"/>
      <c r="T10" s="57"/>
      <c r="W10" s="2"/>
    </row>
    <row r="11" spans="1:23" ht="45" customHeight="1" thickBot="1" x14ac:dyDescent="0.3">
      <c r="A11" s="10"/>
      <c r="B11" s="115" t="s">
        <v>13</v>
      </c>
      <c r="C11" s="101" t="s">
        <v>12</v>
      </c>
      <c r="D11" s="18" t="s">
        <v>1</v>
      </c>
      <c r="E11" s="18" t="s">
        <v>2</v>
      </c>
      <c r="F11" s="18" t="s">
        <v>3</v>
      </c>
      <c r="G11" s="18" t="s">
        <v>4</v>
      </c>
      <c r="H11" s="18" t="s">
        <v>5</v>
      </c>
      <c r="I11" s="18" t="s">
        <v>6</v>
      </c>
      <c r="J11" s="42" t="s">
        <v>1</v>
      </c>
      <c r="K11" s="90" t="s">
        <v>2</v>
      </c>
      <c r="L11" s="90" t="s">
        <v>3</v>
      </c>
      <c r="M11" s="42" t="s">
        <v>4</v>
      </c>
      <c r="N11" s="90" t="s">
        <v>5</v>
      </c>
      <c r="O11" s="90" t="s">
        <v>6</v>
      </c>
      <c r="P11" s="43"/>
      <c r="Q11" s="100" t="s">
        <v>8</v>
      </c>
      <c r="R11" s="57"/>
      <c r="S11" s="57"/>
      <c r="T11" s="57"/>
      <c r="W11" s="2"/>
    </row>
    <row r="12" spans="1:23" ht="18.75" customHeight="1" thickBot="1" x14ac:dyDescent="0.3">
      <c r="A12" s="10"/>
      <c r="B12" s="116"/>
      <c r="C12" s="95" t="s">
        <v>31</v>
      </c>
      <c r="D12" s="44" t="str">
        <f>IF('CP-LOTE 1'!D12="","",'CP-LOTE 1'!D12)</f>
        <v/>
      </c>
      <c r="E12" s="44" t="str">
        <f>IF('CP-LOTE 1'!E12="","",'CP-LOTE 1'!E12)</f>
        <v/>
      </c>
      <c r="F12" s="44" t="str">
        <f>IF('CP-LOTE 1'!F12="","",'CP-LOTE 1'!F12)</f>
        <v/>
      </c>
      <c r="G12" s="45"/>
      <c r="H12" s="45"/>
      <c r="I12" s="45"/>
      <c r="J12" s="91">
        <v>19002.285714285714</v>
      </c>
      <c r="K12" s="92">
        <v>16513</v>
      </c>
      <c r="L12" s="92">
        <v>29092.428571428572</v>
      </c>
      <c r="M12" s="47"/>
      <c r="N12" s="47"/>
      <c r="O12" s="47"/>
      <c r="P12" s="46" t="str">
        <f>IF(D12="","",ROUND(D12*J12+E12*K12+F12*L12,2))</f>
        <v/>
      </c>
      <c r="Q12" s="94">
        <f>SUM(J12:L12)/1000</f>
        <v>64.60771428571428</v>
      </c>
      <c r="R12" s="57"/>
      <c r="S12" s="57"/>
      <c r="T12" s="57"/>
      <c r="W12" s="2"/>
    </row>
    <row r="13" spans="1:23" s="1" customFormat="1" ht="19.5" customHeight="1" thickBot="1" x14ac:dyDescent="0.3">
      <c r="A13" s="81"/>
      <c r="B13" s="116"/>
      <c r="C13" s="95" t="s">
        <v>32</v>
      </c>
      <c r="D13" s="44" t="str">
        <f>IF('CP-LOTE 1'!D13="","",'CP-LOTE 1'!D13)</f>
        <v/>
      </c>
      <c r="E13" s="44" t="str">
        <f>IF('CP-LOTE 1'!E13="","",'CP-LOTE 1'!E13)</f>
        <v/>
      </c>
      <c r="F13" s="44" t="str">
        <f>IF('CP-LOTE 1'!F13="","",'CP-LOTE 1'!F13)</f>
        <v/>
      </c>
      <c r="G13" s="44" t="str">
        <f>IF('CP-LOTE 1'!G13="","",'CP-LOTE 1'!G13)</f>
        <v/>
      </c>
      <c r="H13" s="44" t="str">
        <f>IF('CP-LOTE 1'!H13="","",'CP-LOTE 1'!H13)</f>
        <v/>
      </c>
      <c r="I13" s="44" t="str">
        <f>IF('CP-LOTE 1'!I13="","",'CP-LOTE 1'!I13)</f>
        <v/>
      </c>
      <c r="J13" s="91">
        <v>177281.60132890366</v>
      </c>
      <c r="K13" s="92">
        <v>235961.12956810632</v>
      </c>
      <c r="L13" s="92">
        <v>225415.16943521594</v>
      </c>
      <c r="M13" s="93">
        <v>242402.49833887044</v>
      </c>
      <c r="N13" s="93">
        <v>99885.059800664458</v>
      </c>
      <c r="O13" s="93">
        <v>849199.85382059799</v>
      </c>
      <c r="P13" s="46" t="str">
        <f>IF(D13="","",ROUND(D13*J13+E13*K13+F13*L13+G13*M13+H13*N13+I13*O13,2))</f>
        <v/>
      </c>
      <c r="Q13" s="94">
        <f>SUM(J13:O13)/1000</f>
        <v>1830.1453122923588</v>
      </c>
      <c r="R13" s="98"/>
      <c r="S13" s="98"/>
      <c r="T13" s="98"/>
    </row>
    <row r="14" spans="1:23" s="1" customFormat="1" ht="19.5" customHeight="1" thickBot="1" x14ac:dyDescent="0.3">
      <c r="A14" s="81"/>
      <c r="B14" s="117"/>
      <c r="C14" s="95" t="s">
        <v>35</v>
      </c>
      <c r="D14" s="44" t="str">
        <f>IF('CP-LOTE 1'!D14="","",'CP-LOTE 1'!D14)</f>
        <v/>
      </c>
      <c r="E14" s="44" t="str">
        <f>IF('CP-LOTE 1'!E14="","",'CP-LOTE 1'!E14)</f>
        <v/>
      </c>
      <c r="F14" s="44" t="str">
        <f>IF('CP-LOTE 1'!F14="","",'CP-LOTE 1'!F14)</f>
        <v/>
      </c>
      <c r="G14" s="44" t="str">
        <f>IF('CP-LOTE 1'!G14="","",'CP-LOTE 1'!G14)</f>
        <v/>
      </c>
      <c r="H14" s="44" t="str">
        <f>IF('CP-LOTE 1'!H14="","",'CP-LOTE 1'!H14)</f>
        <v/>
      </c>
      <c r="I14" s="44" t="str">
        <f>IF('CP-LOTE 1'!I14="","",'CP-LOTE 1'!I14)</f>
        <v/>
      </c>
      <c r="J14" s="91">
        <v>1967427.5522388062</v>
      </c>
      <c r="K14" s="92">
        <v>2572897.4011560697</v>
      </c>
      <c r="L14" s="92">
        <v>2346692.2352941176</v>
      </c>
      <c r="M14" s="93">
        <v>2678987.5279999999</v>
      </c>
      <c r="N14" s="93">
        <v>1155201</v>
      </c>
      <c r="O14" s="93">
        <v>10871946.680139493</v>
      </c>
      <c r="P14" s="46" t="str">
        <f>IF(D14="","",ROUND(D14*J14+E14*K14+F14*L14+G14*M14+H14*N14+I14*O14,2))</f>
        <v/>
      </c>
      <c r="Q14" s="94">
        <f>SUM(J14:O14)/1000</f>
        <v>21593.152396828489</v>
      </c>
      <c r="R14" s="98"/>
      <c r="S14" s="98"/>
      <c r="T14" s="98"/>
    </row>
    <row r="15" spans="1:23" s="1" customFormat="1" ht="18" customHeight="1" thickBot="1" x14ac:dyDescent="0.3">
      <c r="A15" s="81"/>
      <c r="B15" s="81"/>
      <c r="C15" s="8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8" t="s">
        <v>18</v>
      </c>
      <c r="P15" s="52" t="str">
        <f>IF(D12="","",SUM(P12:P14))</f>
        <v/>
      </c>
      <c r="Q15" s="98"/>
      <c r="R15" s="98"/>
      <c r="S15" s="98"/>
      <c r="T15" s="98"/>
      <c r="W15" s="3"/>
    </row>
    <row r="16" spans="1:23" s="1" customFormat="1" ht="18" customHeight="1" thickBot="1" x14ac:dyDescent="0.3">
      <c r="A16" s="81"/>
      <c r="B16" s="85"/>
      <c r="C16" s="86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41" t="s">
        <v>19</v>
      </c>
      <c r="P16" s="48" t="str">
        <f>IF(D12="","",ROUND(P15+P15*($E$22/100),0))</f>
        <v/>
      </c>
      <c r="Q16" s="98"/>
      <c r="R16" s="98"/>
      <c r="S16" s="98"/>
      <c r="T16" s="98"/>
      <c r="W16" s="3"/>
    </row>
    <row r="17" spans="1:23" ht="16.5" hidden="1" thickBot="1" x14ac:dyDescent="0.3">
      <c r="A17" s="10"/>
      <c r="B17" s="10"/>
      <c r="C17" s="82"/>
      <c r="N17" s="7"/>
      <c r="O17" s="41" t="s">
        <v>15</v>
      </c>
      <c r="P17" s="99" t="str">
        <f>IF(P16="","",P16/(SUM(Q12:Q14)))</f>
        <v/>
      </c>
      <c r="Q17" s="57"/>
      <c r="R17" s="57"/>
      <c r="S17" s="57"/>
      <c r="T17" s="57"/>
      <c r="W17" s="2"/>
    </row>
    <row r="18" spans="1:23" ht="16.5" customHeight="1" x14ac:dyDescent="0.25">
      <c r="A18" s="10"/>
      <c r="B18" s="10"/>
      <c r="C18" s="82"/>
      <c r="D18" s="10"/>
      <c r="E18" s="10"/>
      <c r="F18" s="10"/>
      <c r="G18" s="25"/>
      <c r="H18" s="10"/>
      <c r="I18" s="10"/>
      <c r="J18" s="10"/>
      <c r="K18" s="49"/>
      <c r="M18" s="13"/>
      <c r="N18" s="7"/>
    </row>
    <row r="19" spans="1:23" s="7" customFormat="1" ht="16.5" thickBot="1" x14ac:dyDescent="0.3">
      <c r="A19" s="10"/>
      <c r="B19" s="87" t="str">
        <f>'CP-LOTE 1'!B16</f>
        <v xml:space="preserve"> LUGAR Y FECHA</v>
      </c>
      <c r="C19" s="10"/>
      <c r="D19" s="88"/>
      <c r="E19" s="89"/>
      <c r="F19" s="10"/>
      <c r="G19" s="37"/>
      <c r="H19" s="37"/>
      <c r="I19" s="37"/>
      <c r="J19" s="37"/>
      <c r="K19" s="37"/>
      <c r="L19" s="37"/>
      <c r="M19" s="37"/>
      <c r="N19" s="37"/>
      <c r="O19" s="38"/>
      <c r="P19" s="39"/>
      <c r="Q19" s="34"/>
      <c r="R19" s="40"/>
      <c r="S19" s="36"/>
    </row>
    <row r="20" spans="1:23" s="7" customFormat="1" ht="80.099999999999994" customHeight="1" thickBot="1" x14ac:dyDescent="0.3">
      <c r="A20" s="10"/>
      <c r="B20" s="110" t="s">
        <v>28</v>
      </c>
      <c r="C20" s="111"/>
      <c r="D20" s="66"/>
      <c r="E20" s="63"/>
      <c r="F20" s="63"/>
      <c r="G20" s="63"/>
      <c r="H20" s="63"/>
      <c r="I20" s="63"/>
      <c r="J20" s="10"/>
      <c r="N20" s="13"/>
    </row>
    <row r="21" spans="1:23" ht="17.25" customHeight="1" x14ac:dyDescent="0.25">
      <c r="A21" s="10"/>
      <c r="B21" s="10"/>
      <c r="C21" s="82"/>
      <c r="D21" s="10"/>
      <c r="E21" s="10"/>
      <c r="F21" s="10"/>
      <c r="G21" s="10"/>
      <c r="H21" s="10"/>
      <c r="I21" s="10"/>
      <c r="J21" s="10"/>
      <c r="Q21" s="57"/>
    </row>
    <row r="22" spans="1:23" x14ac:dyDescent="0.25">
      <c r="B22" s="119" t="s">
        <v>17</v>
      </c>
      <c r="C22" s="119"/>
      <c r="D22" s="119"/>
      <c r="E22" s="55">
        <f>5.1127</f>
        <v>5.1127000000000002</v>
      </c>
      <c r="Q22" s="57"/>
    </row>
    <row r="24" spans="1:23" s="7" customFormat="1" x14ac:dyDescent="0.25">
      <c r="B24" s="67" t="s">
        <v>16</v>
      </c>
      <c r="C24" s="64"/>
      <c r="D24" s="68"/>
      <c r="E24" s="64"/>
      <c r="F24" s="64"/>
      <c r="G24" s="64"/>
      <c r="H24" s="64"/>
      <c r="I24" s="64"/>
      <c r="N24" s="13"/>
    </row>
    <row r="25" spans="1:23" s="7" customFormat="1" ht="45.75" customHeight="1" x14ac:dyDescent="0.25">
      <c r="B25" s="102" t="s">
        <v>40</v>
      </c>
      <c r="C25" s="102"/>
      <c r="D25" s="102"/>
      <c r="E25" s="102"/>
      <c r="F25" s="102"/>
      <c r="G25" s="102"/>
      <c r="H25" s="102"/>
      <c r="I25" s="102"/>
      <c r="J25" s="102"/>
      <c r="N25" s="13"/>
    </row>
  </sheetData>
  <sheetProtection algorithmName="SHA-512" hashValue="DM5/U+nyYEswBG+k+Od+gLQdyRzfP3IOf0/s/nORZ7yQ0OMCROZYdp8+3wD1d1rQs6PjtXNaRN/hsSEmT35Psg==" saltValue="xTrQG/Jo91Y9d29SuWclNA==" spinCount="100000" sheet="1" objects="1" scenarios="1"/>
  <mergeCells count="12">
    <mergeCell ref="B1:P1"/>
    <mergeCell ref="B2:P2"/>
    <mergeCell ref="B3:P3"/>
    <mergeCell ref="B4:P4"/>
    <mergeCell ref="B5:P5"/>
    <mergeCell ref="A6:P6"/>
    <mergeCell ref="B20:C20"/>
    <mergeCell ref="B25:J25"/>
    <mergeCell ref="B22:D22"/>
    <mergeCell ref="D10:I10"/>
    <mergeCell ref="J10:O10"/>
    <mergeCell ref="B11:B14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9511-7530-449F-AA36-1079F3585553}">
  <sheetPr>
    <pageSetUpPr fitToPage="1"/>
  </sheetPr>
  <dimension ref="A1:S22"/>
  <sheetViews>
    <sheetView showGridLines="0" zoomScale="93" zoomScaleNormal="93" workbookViewId="0">
      <selection activeCell="G12" sqref="G12"/>
    </sheetView>
  </sheetViews>
  <sheetFormatPr baseColWidth="10" defaultColWidth="11.42578125" defaultRowHeight="15" x14ac:dyDescent="0.25"/>
  <cols>
    <col min="1" max="1" width="1.140625" style="7" customWidth="1"/>
    <col min="2" max="2" width="17" style="7" customWidth="1"/>
    <col min="3" max="3" width="34.5703125" style="13" customWidth="1"/>
    <col min="4" max="9" width="14.7109375" style="7" customWidth="1"/>
    <col min="10" max="10" width="18" style="7" customWidth="1"/>
    <col min="11" max="11" width="15.42578125" style="7" customWidth="1"/>
    <col min="12" max="12" width="13.42578125" style="7" customWidth="1"/>
    <col min="13" max="13" width="14.140625" style="7" customWidth="1"/>
    <col min="14" max="14" width="13.140625" style="13" customWidth="1"/>
    <col min="15" max="15" width="11.42578125" style="7"/>
    <col min="16" max="17" width="14.85546875" style="7" customWidth="1"/>
    <col min="18" max="19" width="11.85546875" style="7" bestFit="1" customWidth="1"/>
    <col min="20" max="22" width="11.42578125" style="7"/>
    <col min="23" max="23" width="16.28515625" style="7" customWidth="1"/>
    <col min="24" max="16384" width="11.42578125" style="7"/>
  </cols>
  <sheetData>
    <row r="1" spans="1:19" ht="24" customHeight="1" x14ac:dyDescent="0.3">
      <c r="A1" s="61"/>
      <c r="B1" s="104" t="s">
        <v>29</v>
      </c>
      <c r="C1" s="104"/>
      <c r="D1" s="104"/>
      <c r="E1" s="104"/>
      <c r="F1" s="104"/>
      <c r="G1" s="104"/>
      <c r="H1" s="104"/>
      <c r="I1" s="104"/>
    </row>
    <row r="2" spans="1:19" ht="24" customHeight="1" x14ac:dyDescent="0.3">
      <c r="A2" s="61"/>
      <c r="B2" s="104" t="s">
        <v>20</v>
      </c>
      <c r="C2" s="104"/>
      <c r="D2" s="104"/>
      <c r="E2" s="104"/>
      <c r="F2" s="104"/>
      <c r="G2" s="104"/>
      <c r="H2" s="104"/>
      <c r="I2" s="104"/>
    </row>
    <row r="3" spans="1:19" ht="21.75" customHeight="1" x14ac:dyDescent="0.3">
      <c r="A3" s="62"/>
      <c r="B3" s="108" t="s">
        <v>33</v>
      </c>
      <c r="C3" s="108"/>
      <c r="D3" s="108"/>
      <c r="E3" s="108"/>
      <c r="F3" s="108"/>
      <c r="G3" s="108"/>
      <c r="H3" s="108"/>
      <c r="I3" s="108"/>
    </row>
    <row r="4" spans="1:19" ht="21.75" customHeight="1" x14ac:dyDescent="0.3">
      <c r="A4" s="62"/>
      <c r="B4" s="109" t="s">
        <v>21</v>
      </c>
      <c r="C4" s="109"/>
      <c r="D4" s="109"/>
      <c r="E4" s="109"/>
      <c r="F4" s="109"/>
      <c r="G4" s="109"/>
      <c r="H4" s="109"/>
      <c r="I4" s="109"/>
    </row>
    <row r="5" spans="1:19" ht="57.75" customHeight="1" x14ac:dyDescent="0.25">
      <c r="A5" s="60"/>
      <c r="B5" s="105" t="str">
        <f>'CP-LOTE 1'!B5:I5</f>
        <v>SUMINISTRO DE ENERGÍA ELÉCTRICA PARA LAS INSTALACIONES DE AIGÜES DE BARCELONA
CON EL 100% DE ENERGÍA RENOVABLE</v>
      </c>
      <c r="C5" s="105"/>
      <c r="D5" s="105"/>
      <c r="E5" s="105"/>
      <c r="F5" s="105"/>
      <c r="G5" s="105"/>
      <c r="H5" s="105"/>
      <c r="I5" s="105"/>
      <c r="L5" s="24"/>
    </row>
    <row r="6" spans="1:19" ht="17.25" customHeight="1" x14ac:dyDescent="0.25">
      <c r="A6" s="118" t="str">
        <f>'CP-LOTE 1'!A6:I6</f>
        <v>Nº EXP.: AB/2022/123</v>
      </c>
      <c r="B6" s="118"/>
      <c r="C6" s="118"/>
      <c r="D6" s="118"/>
      <c r="E6" s="118"/>
      <c r="F6" s="118"/>
      <c r="G6" s="118"/>
      <c r="H6" s="118"/>
      <c r="I6" s="118"/>
    </row>
    <row r="7" spans="1:19" ht="50.1" customHeight="1" x14ac:dyDescent="0.25">
      <c r="B7" s="6"/>
      <c r="C7" s="5"/>
      <c r="G7" s="76"/>
      <c r="H7" s="76"/>
      <c r="I7" s="77" t="s">
        <v>9</v>
      </c>
    </row>
    <row r="8" spans="1:19" ht="21.95" customHeight="1" x14ac:dyDescent="0.25">
      <c r="B8" s="69" t="str">
        <f>B3</f>
        <v>LOTE Nº 2: Alta Tensión 6.1TD – EDAR BAIX LLOBREGAT</v>
      </c>
      <c r="C8" s="73"/>
      <c r="D8" s="74"/>
      <c r="E8" s="74"/>
      <c r="F8" s="74"/>
      <c r="G8" s="74"/>
      <c r="H8" s="74"/>
      <c r="I8" s="74"/>
      <c r="J8" s="12"/>
      <c r="N8" s="7"/>
    </row>
    <row r="9" spans="1:19" ht="20.25" customHeight="1" thickBot="1" x14ac:dyDescent="0.4">
      <c r="B9" s="75"/>
      <c r="D9" s="14"/>
      <c r="K9" s="58"/>
      <c r="L9" s="58"/>
      <c r="M9" s="58"/>
      <c r="N9" s="58"/>
      <c r="O9" s="58"/>
      <c r="P9" s="58"/>
      <c r="R9" s="28"/>
    </row>
    <row r="10" spans="1:19" ht="21" customHeight="1" thickBot="1" x14ac:dyDescent="0.3">
      <c r="B10" s="15" t="str">
        <f>I7</f>
        <v>NOMBRE LICITADOR</v>
      </c>
      <c r="C10" s="16"/>
      <c r="D10" s="112" t="s">
        <v>24</v>
      </c>
      <c r="E10" s="113"/>
      <c r="F10" s="113"/>
      <c r="G10" s="113"/>
      <c r="H10" s="113"/>
      <c r="I10" s="114"/>
      <c r="K10" s="58"/>
      <c r="L10" s="58"/>
      <c r="M10" s="58"/>
      <c r="N10" s="58"/>
      <c r="O10" s="58"/>
      <c r="P10" s="58"/>
      <c r="R10" s="29"/>
    </row>
    <row r="11" spans="1:19" ht="45" customHeight="1" thickBot="1" x14ac:dyDescent="0.3">
      <c r="B11" s="115" t="s">
        <v>14</v>
      </c>
      <c r="C11" s="17" t="s">
        <v>12</v>
      </c>
      <c r="D11" s="18" t="s">
        <v>1</v>
      </c>
      <c r="E11" s="18" t="s">
        <v>2</v>
      </c>
      <c r="F11" s="18" t="s">
        <v>3</v>
      </c>
      <c r="G11" s="18" t="s">
        <v>4</v>
      </c>
      <c r="H11" s="18" t="s">
        <v>5</v>
      </c>
      <c r="I11" s="18" t="s">
        <v>6</v>
      </c>
      <c r="K11" s="30"/>
      <c r="L11" s="58"/>
      <c r="M11" s="58"/>
      <c r="N11" s="58"/>
      <c r="O11" s="58"/>
      <c r="P11" s="58"/>
      <c r="R11" s="28"/>
      <c r="S11" s="29"/>
    </row>
    <row r="12" spans="1:19" ht="20.100000000000001" customHeight="1" thickBot="1" x14ac:dyDescent="0.3">
      <c r="B12" s="117"/>
      <c r="C12" s="19" t="s">
        <v>35</v>
      </c>
      <c r="D12" s="53"/>
      <c r="E12" s="53"/>
      <c r="F12" s="53"/>
      <c r="G12" s="53"/>
      <c r="H12" s="53"/>
      <c r="I12" s="53"/>
      <c r="K12" s="31"/>
      <c r="L12" s="31"/>
      <c r="M12" s="58"/>
      <c r="N12" s="58"/>
      <c r="O12" s="58"/>
      <c r="P12" s="58"/>
      <c r="R12" s="29"/>
      <c r="S12" s="32"/>
    </row>
    <row r="13" spans="1:19" ht="23.25" customHeight="1" x14ac:dyDescent="0.25">
      <c r="D13" s="20"/>
      <c r="E13" s="20"/>
      <c r="F13" s="20"/>
      <c r="G13" s="20"/>
      <c r="H13" s="20"/>
      <c r="I13" s="20"/>
      <c r="K13" s="31"/>
      <c r="L13" s="33"/>
      <c r="M13" s="58"/>
      <c r="N13" s="58"/>
      <c r="O13" s="58"/>
      <c r="P13" s="58"/>
      <c r="R13" s="28"/>
    </row>
    <row r="14" spans="1:19" ht="15.75" x14ac:dyDescent="0.25">
      <c r="B14" s="71"/>
      <c r="C14" s="21"/>
      <c r="D14" s="22"/>
      <c r="E14" s="23"/>
      <c r="F14" s="20"/>
      <c r="G14" s="20"/>
      <c r="H14" s="20"/>
      <c r="I14" s="20"/>
      <c r="J14" s="37"/>
      <c r="K14" s="37"/>
      <c r="L14" s="37"/>
      <c r="M14" s="37"/>
      <c r="N14" s="37"/>
      <c r="O14" s="38"/>
      <c r="P14" s="39"/>
      <c r="Q14" s="34"/>
      <c r="R14" s="40"/>
      <c r="S14" s="36"/>
    </row>
    <row r="15" spans="1:19" ht="16.5" thickBot="1" x14ac:dyDescent="0.3">
      <c r="B15" s="72" t="s">
        <v>27</v>
      </c>
      <c r="C15" s="7"/>
      <c r="D15" s="8"/>
      <c r="E15" s="9"/>
      <c r="G15" s="20"/>
      <c r="H15" s="20"/>
      <c r="I15" s="20"/>
      <c r="J15" s="37"/>
      <c r="K15" s="37"/>
      <c r="L15" s="37"/>
      <c r="M15" s="37"/>
      <c r="N15" s="37"/>
      <c r="O15" s="38"/>
      <c r="P15" s="39"/>
      <c r="Q15" s="34"/>
      <c r="R15" s="40"/>
      <c r="S15" s="36"/>
    </row>
    <row r="16" spans="1:19" ht="80.099999999999994" customHeight="1" thickBot="1" x14ac:dyDescent="0.3">
      <c r="B16" s="110" t="s">
        <v>28</v>
      </c>
      <c r="C16" s="111"/>
      <c r="D16" s="66"/>
      <c r="E16" s="64"/>
      <c r="F16" s="64"/>
      <c r="G16" s="64"/>
      <c r="H16" s="64"/>
      <c r="I16" s="64"/>
    </row>
    <row r="17" spans="2:19" ht="29.25" customHeight="1" x14ac:dyDescent="0.25">
      <c r="B17" s="65"/>
      <c r="C17" s="63"/>
      <c r="D17" s="66"/>
      <c r="E17" s="64"/>
      <c r="F17" s="64"/>
      <c r="G17" s="64"/>
      <c r="H17" s="64"/>
      <c r="I17" s="64"/>
    </row>
    <row r="18" spans="2:19" x14ac:dyDescent="0.25">
      <c r="B18" s="67" t="str">
        <f>'CP-LOTE 1'!B19</f>
        <v>INSTRUCCIONES:</v>
      </c>
      <c r="C18" s="64"/>
      <c r="D18" s="68"/>
      <c r="E18" s="64"/>
      <c r="F18" s="64"/>
      <c r="G18" s="64"/>
      <c r="H18" s="64"/>
      <c r="I18" s="64"/>
    </row>
    <row r="19" spans="2:19" ht="30.75" customHeight="1" x14ac:dyDescent="0.25">
      <c r="B19" s="102" t="str">
        <f>'CP-LOTE 1'!B20:I20</f>
        <v>(1) Introducir todos los precios unitarios para cada periodo tarifario, en las casillas en blanco, en €/kWh y con un máximo de 6 cifras decimales</v>
      </c>
      <c r="C19" s="102"/>
      <c r="D19" s="102"/>
      <c r="E19" s="102"/>
      <c r="F19" s="102"/>
      <c r="G19" s="102"/>
      <c r="H19" s="102"/>
      <c r="I19" s="102"/>
    </row>
    <row r="20" spans="2:19" ht="15" customHeight="1" x14ac:dyDescent="0.25">
      <c r="B20" s="107" t="str">
        <f>'CP-LOTE 1'!B21:I21</f>
        <v>(2) Los precios unitarios no deben incluir el Impuesto sobre el Valor Añadido (IVA) ni el Impuesto Eléctrico (IE)</v>
      </c>
      <c r="C20" s="107"/>
      <c r="D20" s="107"/>
      <c r="E20" s="107"/>
      <c r="F20" s="107"/>
      <c r="G20" s="107"/>
      <c r="H20" s="107"/>
      <c r="I20" s="107"/>
      <c r="J20" s="34"/>
      <c r="K20" s="34"/>
      <c r="L20" s="34"/>
      <c r="M20" s="34"/>
      <c r="N20" s="35"/>
      <c r="O20" s="34"/>
      <c r="P20" s="34"/>
      <c r="Q20" s="34"/>
      <c r="R20" s="34"/>
      <c r="S20" s="36"/>
    </row>
    <row r="21" spans="2:19" ht="15" customHeight="1" x14ac:dyDescent="0.25">
      <c r="B21" s="103" t="str">
        <f>'CP-LOTE 1'!B22:H22</f>
        <v>(3) Indicar el NOMBRE DEL LICITADOR y LUGAR, FECHA Y FIRMA en las casillas correspondientes</v>
      </c>
      <c r="C21" s="103"/>
      <c r="D21" s="103"/>
      <c r="E21" s="103"/>
      <c r="F21" s="103"/>
      <c r="G21" s="103"/>
      <c r="H21" s="103"/>
      <c r="I21" s="64"/>
    </row>
    <row r="22" spans="2:19" ht="28.5" customHeight="1" x14ac:dyDescent="0.25">
      <c r="B22" s="102" t="str">
        <f>'CP-LOTE 1'!B23:I23</f>
        <v>(4) En caso de no cumplimentar algún precio unitario de la oferta, se considerará la oferta como incompleta, quedando ésta excluida del procedimiento de licitación.</v>
      </c>
      <c r="C22" s="102"/>
      <c r="D22" s="102"/>
      <c r="E22" s="102"/>
      <c r="F22" s="102"/>
      <c r="G22" s="102"/>
      <c r="H22" s="102"/>
      <c r="I22" s="102"/>
    </row>
  </sheetData>
  <mergeCells count="13">
    <mergeCell ref="A6:I6"/>
    <mergeCell ref="B1:I1"/>
    <mergeCell ref="B2:I2"/>
    <mergeCell ref="B3:I3"/>
    <mergeCell ref="B4:I4"/>
    <mergeCell ref="B5:I5"/>
    <mergeCell ref="B21:H21"/>
    <mergeCell ref="B22:I22"/>
    <mergeCell ref="D10:I10"/>
    <mergeCell ref="B11:B12"/>
    <mergeCell ref="B16:C16"/>
    <mergeCell ref="B19:I19"/>
    <mergeCell ref="B20:I20"/>
  </mergeCells>
  <dataValidations count="1">
    <dataValidation type="custom" allowBlank="1" showInputMessage="1" showErrorMessage="1" errorTitle=" 6 o menos decimales" error="Entrar máximo 6 decimales" promptTitle="introducir 6 decimales o menos" sqref="D12:I12" xr:uid="{6E4A3168-3116-4D4D-9176-033B1CBB21B9}">
      <formula1>LEN(D12)-FIND(",",D12)&lt;=6</formula1>
    </dataValidation>
  </dataValidations>
  <pageMargins left="0.39370078740157483" right="0.5118110236220472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F40F-C226-4734-818A-299C8F965827}">
  <dimension ref="A1:S22"/>
  <sheetViews>
    <sheetView showGridLines="0" zoomScale="90" zoomScaleNormal="90" workbookViewId="0">
      <selection activeCell="G12" sqref="G12"/>
    </sheetView>
  </sheetViews>
  <sheetFormatPr baseColWidth="10" defaultColWidth="11.42578125" defaultRowHeight="15" x14ac:dyDescent="0.25"/>
  <cols>
    <col min="1" max="1" width="1.140625" style="7" customWidth="1"/>
    <col min="2" max="2" width="17.28515625" style="7" customWidth="1"/>
    <col min="3" max="3" width="21.140625" style="13" customWidth="1"/>
    <col min="4" max="13" width="14.7109375" style="7" customWidth="1"/>
    <col min="14" max="14" width="14.7109375" style="13" customWidth="1"/>
    <col min="15" max="15" width="14.7109375" style="7" customWidth="1"/>
    <col min="16" max="16" width="19" style="7" customWidth="1"/>
    <col min="17" max="17" width="16.28515625" hidden="1" customWidth="1"/>
    <col min="18" max="18" width="17.140625" customWidth="1"/>
    <col min="19" max="19" width="11.85546875" bestFit="1" customWidth="1"/>
    <col min="23" max="23" width="16.28515625" customWidth="1"/>
  </cols>
  <sheetData>
    <row r="1" spans="1:19" s="7" customFormat="1" ht="24" customHeight="1" x14ac:dyDescent="0.3">
      <c r="A1" s="62"/>
      <c r="B1" s="104" t="s">
        <v>39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9" s="7" customFormat="1" ht="24" customHeight="1" x14ac:dyDescent="0.3">
      <c r="A2" s="62"/>
      <c r="B2" s="104" t="s">
        <v>30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9" s="7" customFormat="1" ht="21.75" customHeight="1" x14ac:dyDescent="0.3">
      <c r="A3" s="62"/>
      <c r="B3" s="108" t="str">
        <f>'CP-LOTE 2'!B3:I3</f>
        <v>LOTE Nº 2: Alta Tensión 6.1TD – EDAR BAIX LLOBREGAT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9" s="7" customFormat="1" ht="21.75" customHeight="1" x14ac:dyDescent="0.3">
      <c r="A4" s="62"/>
      <c r="B4" s="108" t="s">
        <v>21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9" s="7" customFormat="1" ht="57.75" customHeight="1" x14ac:dyDescent="0.25">
      <c r="A5" s="60"/>
      <c r="B5" s="105" t="str">
        <f>'CP-LOTE 2'!B5:I5</f>
        <v>SUMINISTRO DE ENERGÍA ELÉCTRICA PARA LAS INSTALACIONES DE AIGÜES DE BARCELONA
CON EL 100% DE ENERGÍA RENOVABLE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9" s="7" customFormat="1" ht="17.25" customHeight="1" x14ac:dyDescent="0.25">
      <c r="A6" s="118" t="str">
        <f>'CP-LOTE 2'!A6:I6</f>
        <v>Nº EXP.: AB/2022/123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9" s="7" customFormat="1" ht="50.1" customHeight="1" x14ac:dyDescent="0.25">
      <c r="B7" s="6"/>
      <c r="C7" s="5"/>
      <c r="G7" s="76"/>
      <c r="H7" s="76"/>
      <c r="I7" s="76"/>
      <c r="N7" s="13"/>
      <c r="P7" s="77" t="str">
        <f>'CP-LOTE 2'!I7</f>
        <v>NOMBRE LICITADOR</v>
      </c>
    </row>
    <row r="8" spans="1:19" s="26" customFormat="1" ht="21.95" customHeight="1" x14ac:dyDescent="0.25">
      <c r="B8" s="69" t="str">
        <f>B3</f>
        <v>LOTE Nº 2: Alta Tensión 6.1TD – EDAR BAIX LLOBREGAT</v>
      </c>
      <c r="C8" s="69"/>
      <c r="D8" s="69"/>
      <c r="E8" s="69"/>
      <c r="F8" s="69"/>
      <c r="G8" s="69"/>
      <c r="H8" s="69"/>
      <c r="I8" s="69"/>
      <c r="J8" s="78"/>
      <c r="N8" s="27"/>
    </row>
    <row r="9" spans="1:19" ht="21.75" thickBot="1" x14ac:dyDescent="0.4">
      <c r="B9" s="13"/>
      <c r="D9" s="14"/>
      <c r="L9" s="13"/>
      <c r="N9" s="7"/>
    </row>
    <row r="10" spans="1:19" ht="21" customHeight="1" thickBot="1" x14ac:dyDescent="0.3">
      <c r="B10" s="15" t="str">
        <f>P7</f>
        <v>NOMBRE LICITADOR</v>
      </c>
      <c r="C10" s="16"/>
      <c r="D10" s="112" t="s">
        <v>10</v>
      </c>
      <c r="E10" s="113"/>
      <c r="F10" s="113"/>
      <c r="G10" s="113"/>
      <c r="H10" s="113"/>
      <c r="I10" s="114"/>
      <c r="J10" s="120" t="s">
        <v>11</v>
      </c>
      <c r="K10" s="121"/>
      <c r="L10" s="121"/>
      <c r="M10" s="121"/>
      <c r="N10" s="121"/>
      <c r="O10" s="122"/>
      <c r="P10" s="42" t="s">
        <v>0</v>
      </c>
    </row>
    <row r="11" spans="1:19" ht="45" customHeight="1" thickBot="1" x14ac:dyDescent="0.3">
      <c r="B11" s="115" t="s">
        <v>14</v>
      </c>
      <c r="C11" s="17" t="s">
        <v>12</v>
      </c>
      <c r="D11" s="18" t="s">
        <v>1</v>
      </c>
      <c r="E11" s="18" t="s">
        <v>2</v>
      </c>
      <c r="F11" s="18" t="s">
        <v>3</v>
      </c>
      <c r="G11" s="18" t="s">
        <v>4</v>
      </c>
      <c r="H11" s="18" t="s">
        <v>5</v>
      </c>
      <c r="I11" s="18" t="s">
        <v>6</v>
      </c>
      <c r="J11" s="42" t="s">
        <v>1</v>
      </c>
      <c r="K11" s="59" t="s">
        <v>2</v>
      </c>
      <c r="L11" s="59" t="s">
        <v>3</v>
      </c>
      <c r="M11" s="42" t="s">
        <v>4</v>
      </c>
      <c r="N11" s="59" t="s">
        <v>5</v>
      </c>
      <c r="O11" s="59" t="s">
        <v>6</v>
      </c>
      <c r="P11" s="43"/>
      <c r="Q11" s="100" t="s">
        <v>8</v>
      </c>
    </row>
    <row r="12" spans="1:19" ht="16.5" thickBot="1" x14ac:dyDescent="0.3">
      <c r="B12" s="117"/>
      <c r="C12" s="56" t="s">
        <v>7</v>
      </c>
      <c r="D12" s="44" t="str">
        <f>IF('CP-LOTE 2'!D12="","",'CP-LOTE 2'!D12)</f>
        <v/>
      </c>
      <c r="E12" s="44" t="str">
        <f>IF('CP-LOTE 2'!E12="","",'CP-LOTE 2'!E12)</f>
        <v/>
      </c>
      <c r="F12" s="44" t="str">
        <f>IF('CP-LOTE 2'!F12="","",'CP-LOTE 2'!F12)</f>
        <v/>
      </c>
      <c r="G12" s="44" t="str">
        <f>IF('CP-LOTE 2'!G12="","",'CP-LOTE 2'!G12)</f>
        <v/>
      </c>
      <c r="H12" s="44" t="str">
        <f>IF('CP-LOTE 2'!H12="","",'CP-LOTE 2'!H12)</f>
        <v/>
      </c>
      <c r="I12" s="44" t="str">
        <f>IF('CP-LOTE 2'!I12="","",'CP-LOTE 2'!I12)</f>
        <v/>
      </c>
      <c r="J12" s="91">
        <v>3130952</v>
      </c>
      <c r="K12" s="92">
        <v>4063002</v>
      </c>
      <c r="L12" s="92">
        <v>3423704</v>
      </c>
      <c r="M12" s="92">
        <v>3931246</v>
      </c>
      <c r="N12" s="92">
        <v>1764963</v>
      </c>
      <c r="O12" s="92">
        <v>18474816</v>
      </c>
      <c r="P12" s="46" t="str">
        <f>IF(D12="","",ROUND(D12*J12+E12*K12+F12*L12+G12*M12+H12*N12+I12*O12,2))</f>
        <v/>
      </c>
      <c r="Q12" s="94">
        <f>SUM(J12:O12)/1000</f>
        <v>34788.682999999997</v>
      </c>
    </row>
    <row r="13" spans="1:19" ht="16.5" thickBot="1" x14ac:dyDescent="0.3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38" t="s">
        <v>18</v>
      </c>
      <c r="P13" s="52" t="str">
        <f>IF(D12="","",SUM(P12:P12))</f>
        <v/>
      </c>
      <c r="Q13" s="11"/>
    </row>
    <row r="14" spans="1:19" ht="16.5" thickBot="1" x14ac:dyDescent="0.3">
      <c r="B14" s="20"/>
      <c r="C14" s="5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41" t="s">
        <v>19</v>
      </c>
      <c r="P14" s="48" t="str">
        <f>IF(D12="","",ROUND(P13+P13*($E$19/100),0))</f>
        <v/>
      </c>
      <c r="Q14" s="11"/>
    </row>
    <row r="15" spans="1:19" ht="16.5" hidden="1" thickBot="1" x14ac:dyDescent="0.3">
      <c r="N15" s="7"/>
      <c r="O15" s="41" t="s">
        <v>15</v>
      </c>
      <c r="P15" s="99" t="str">
        <f>IF(P14="","",P14/Q12)</f>
        <v/>
      </c>
      <c r="Q15" s="11"/>
    </row>
    <row r="16" spans="1:19" s="7" customFormat="1" ht="16.5" thickBot="1" x14ac:dyDescent="0.3">
      <c r="B16" s="72" t="str">
        <f>'CP-LOTE 2'!B15</f>
        <v xml:space="preserve"> LUGAR Y FECHA</v>
      </c>
      <c r="D16" s="8"/>
      <c r="E16" s="9"/>
      <c r="G16" s="20"/>
      <c r="H16" s="20"/>
      <c r="I16" s="20"/>
      <c r="J16" s="37"/>
      <c r="K16" s="37"/>
      <c r="L16" s="37"/>
      <c r="M16" s="37"/>
      <c r="N16" s="37"/>
      <c r="O16" s="38"/>
      <c r="P16" s="39"/>
      <c r="Q16" s="34"/>
      <c r="R16" s="40"/>
      <c r="S16" s="36"/>
    </row>
    <row r="17" spans="2:17" s="7" customFormat="1" ht="80.099999999999994" customHeight="1" thickBot="1" x14ac:dyDescent="0.3">
      <c r="B17" s="110" t="s">
        <v>28</v>
      </c>
      <c r="C17" s="111"/>
      <c r="D17" s="66"/>
      <c r="E17" s="64"/>
      <c r="F17" s="64"/>
      <c r="G17" s="64"/>
      <c r="H17" s="64"/>
      <c r="I17" s="64"/>
      <c r="N17" s="13"/>
    </row>
    <row r="18" spans="2:17" ht="18" customHeight="1" x14ac:dyDescent="0.25">
      <c r="Q18" s="57"/>
    </row>
    <row r="19" spans="2:17" x14ac:dyDescent="0.25">
      <c r="B19" s="119" t="str">
        <f>'Tabla Importes-LOTE 1'!B22:D22</f>
        <v>Impuesto Eléctrico (I.E.) para homogeneización (%)</v>
      </c>
      <c r="C19" s="119"/>
      <c r="D19" s="119"/>
      <c r="E19" s="55">
        <f>'Tabla Importes-LOTE 1'!E22</f>
        <v>5.1127000000000002</v>
      </c>
      <c r="Q19" s="57"/>
    </row>
    <row r="21" spans="2:17" s="7" customFormat="1" x14ac:dyDescent="0.25">
      <c r="B21" s="67" t="str">
        <f>'Tabla Importes-LOTE 1'!B24</f>
        <v>INSTRUCCIONES:</v>
      </c>
      <c r="C21" s="64"/>
      <c r="D21" s="68"/>
      <c r="E21" s="64"/>
      <c r="F21" s="64"/>
      <c r="G21" s="64"/>
      <c r="H21" s="64"/>
      <c r="I21" s="64"/>
      <c r="N21" s="13"/>
    </row>
    <row r="22" spans="2:17" s="7" customFormat="1" ht="45.75" customHeight="1" x14ac:dyDescent="0.25">
      <c r="B22" s="102" t="str">
        <f>'Tabla Importes-LOTE 1'!B25:J25</f>
        <v>(1) Esta tabla se calcula automáticamente a partir de los precios unitarios ofertados en el Anexo Nº 7 - Cuadro de Precios del lote correspondiente, obteniéndose el importe total estimado a indicar por el licitador en el Anexo Nº 6 - Proposición Económica del Pliego de Condiciones Particulares</v>
      </c>
      <c r="C22" s="102"/>
      <c r="D22" s="102"/>
      <c r="E22" s="102"/>
      <c r="F22" s="102"/>
      <c r="G22" s="102"/>
      <c r="H22" s="102"/>
      <c r="I22" s="102"/>
      <c r="J22" s="102"/>
      <c r="N22" s="13"/>
    </row>
  </sheetData>
  <sheetProtection algorithmName="SHA-512" hashValue="wgfnqiMiInskdRmim/LtZgGIyZG0KMii3s9W39UCxg2J8OY4n51zNk3ohn2LcNmBqZEbP5mvL5O4o4hX3VsyZQ==" saltValue="PX5d1Vrbhq9bLu/iFvQI+g==" spinCount="100000" sheet="1" objects="1" scenarios="1"/>
  <mergeCells count="12">
    <mergeCell ref="B1:P1"/>
    <mergeCell ref="B2:P2"/>
    <mergeCell ref="B3:P3"/>
    <mergeCell ref="B22:J22"/>
    <mergeCell ref="D10:I10"/>
    <mergeCell ref="J10:O10"/>
    <mergeCell ref="B11:B12"/>
    <mergeCell ref="B4:P4"/>
    <mergeCell ref="B5:P5"/>
    <mergeCell ref="A6:P6"/>
    <mergeCell ref="B17:C17"/>
    <mergeCell ref="B19:D19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8591-71B8-4080-9733-AFE48DB4910D}">
  <sheetPr>
    <pageSetUpPr fitToPage="1"/>
  </sheetPr>
  <dimension ref="A1:S22"/>
  <sheetViews>
    <sheetView showGridLines="0" zoomScale="93" zoomScaleNormal="93" workbookViewId="0">
      <selection activeCell="E12" sqref="E12"/>
    </sheetView>
  </sheetViews>
  <sheetFormatPr baseColWidth="10" defaultColWidth="11.42578125" defaultRowHeight="15" x14ac:dyDescent="0.25"/>
  <cols>
    <col min="1" max="1" width="1.140625" style="7" customWidth="1"/>
    <col min="2" max="2" width="17" style="7" customWidth="1"/>
    <col min="3" max="3" width="34.5703125" style="13" customWidth="1"/>
    <col min="4" max="9" width="14.7109375" style="7" customWidth="1"/>
    <col min="10" max="10" width="18" style="7" customWidth="1"/>
    <col min="11" max="11" width="15.42578125" style="7" customWidth="1"/>
    <col min="12" max="12" width="13.42578125" style="7" customWidth="1"/>
    <col min="13" max="13" width="14.140625" style="7" customWidth="1"/>
    <col min="14" max="14" width="13.140625" style="13" customWidth="1"/>
    <col min="15" max="15" width="11.42578125" style="7"/>
    <col min="16" max="17" width="14.85546875" style="7" customWidth="1"/>
    <col min="18" max="19" width="11.85546875" style="7" bestFit="1" customWidth="1"/>
    <col min="20" max="22" width="11.42578125" style="7"/>
    <col min="23" max="23" width="16.28515625" style="7" customWidth="1"/>
    <col min="24" max="16384" width="11.42578125" style="7"/>
  </cols>
  <sheetData>
    <row r="1" spans="1:19" ht="24" customHeight="1" x14ac:dyDescent="0.3">
      <c r="A1" s="61"/>
      <c r="B1" s="104" t="s">
        <v>29</v>
      </c>
      <c r="C1" s="104"/>
      <c r="D1" s="104"/>
      <c r="E1" s="104"/>
      <c r="F1" s="104"/>
      <c r="G1" s="104"/>
      <c r="H1" s="104"/>
      <c r="I1" s="104"/>
    </row>
    <row r="2" spans="1:19" ht="24" customHeight="1" x14ac:dyDescent="0.3">
      <c r="A2" s="61"/>
      <c r="B2" s="104" t="s">
        <v>20</v>
      </c>
      <c r="C2" s="104"/>
      <c r="D2" s="104"/>
      <c r="E2" s="104"/>
      <c r="F2" s="104"/>
      <c r="G2" s="104"/>
      <c r="H2" s="104"/>
      <c r="I2" s="104"/>
    </row>
    <row r="3" spans="1:19" ht="21.75" customHeight="1" x14ac:dyDescent="0.3">
      <c r="A3" s="62"/>
      <c r="B3" s="108" t="s">
        <v>34</v>
      </c>
      <c r="C3" s="108"/>
      <c r="D3" s="108"/>
      <c r="E3" s="108"/>
      <c r="F3" s="108"/>
      <c r="G3" s="108"/>
      <c r="H3" s="108"/>
      <c r="I3" s="108"/>
    </row>
    <row r="4" spans="1:19" ht="21.75" customHeight="1" x14ac:dyDescent="0.3">
      <c r="A4" s="62"/>
      <c r="B4" s="109" t="s">
        <v>21</v>
      </c>
      <c r="C4" s="109"/>
      <c r="D4" s="109"/>
      <c r="E4" s="109"/>
      <c r="F4" s="109"/>
      <c r="G4" s="109"/>
      <c r="H4" s="109"/>
      <c r="I4" s="109"/>
    </row>
    <row r="5" spans="1:19" ht="57.75" customHeight="1" x14ac:dyDescent="0.25">
      <c r="A5" s="60"/>
      <c r="B5" s="105" t="str">
        <f>'CP-LOTE 1'!B5:I5</f>
        <v>SUMINISTRO DE ENERGÍA ELÉCTRICA PARA LAS INSTALACIONES DE AIGÜES DE BARCELONA
CON EL 100% DE ENERGÍA RENOVABLE</v>
      </c>
      <c r="C5" s="105"/>
      <c r="D5" s="105"/>
      <c r="E5" s="105"/>
      <c r="F5" s="105"/>
      <c r="G5" s="105"/>
      <c r="H5" s="105"/>
      <c r="I5" s="105"/>
      <c r="L5" s="24"/>
    </row>
    <row r="6" spans="1:19" ht="17.25" customHeight="1" x14ac:dyDescent="0.25">
      <c r="A6" s="118" t="str">
        <f>'CP-LOTE 1'!A6:I6</f>
        <v>Nº EXP.: AB/2022/123</v>
      </c>
      <c r="B6" s="118"/>
      <c r="C6" s="118"/>
      <c r="D6" s="118"/>
      <c r="E6" s="118"/>
      <c r="F6" s="118"/>
      <c r="G6" s="118"/>
      <c r="H6" s="118"/>
      <c r="I6" s="118"/>
    </row>
    <row r="7" spans="1:19" ht="50.1" customHeight="1" x14ac:dyDescent="0.25">
      <c r="B7" s="6"/>
      <c r="C7" s="5"/>
      <c r="G7" s="76"/>
      <c r="H7" s="76"/>
      <c r="I7" s="77" t="s">
        <v>9</v>
      </c>
    </row>
    <row r="8" spans="1:19" ht="21.95" customHeight="1" x14ac:dyDescent="0.25">
      <c r="B8" s="69" t="str">
        <f>B3</f>
        <v>LOTE Nº 3: Alta Tensión 6.1TD – EDAR BESÓS</v>
      </c>
      <c r="C8" s="73"/>
      <c r="D8" s="74"/>
      <c r="E8" s="74"/>
      <c r="F8" s="74"/>
      <c r="G8" s="74"/>
      <c r="H8" s="74"/>
      <c r="I8" s="74"/>
      <c r="J8" s="12"/>
      <c r="N8" s="7"/>
    </row>
    <row r="9" spans="1:19" ht="12.75" customHeight="1" thickBot="1" x14ac:dyDescent="0.4">
      <c r="B9" s="75"/>
      <c r="D9" s="14"/>
      <c r="K9" s="58"/>
      <c r="L9" s="58"/>
      <c r="M9" s="58"/>
      <c r="N9" s="58"/>
      <c r="O9" s="58"/>
      <c r="P9" s="58"/>
      <c r="R9" s="28"/>
    </row>
    <row r="10" spans="1:19" ht="21" customHeight="1" thickBot="1" x14ac:dyDescent="0.3">
      <c r="B10" s="15" t="str">
        <f>I7</f>
        <v>NOMBRE LICITADOR</v>
      </c>
      <c r="C10" s="16"/>
      <c r="D10" s="112" t="s">
        <v>24</v>
      </c>
      <c r="E10" s="113"/>
      <c r="F10" s="113"/>
      <c r="G10" s="113"/>
      <c r="H10" s="113"/>
      <c r="I10" s="114"/>
      <c r="K10" s="58"/>
      <c r="L10" s="58"/>
      <c r="M10" s="58"/>
      <c r="N10" s="58"/>
      <c r="O10" s="58"/>
      <c r="P10" s="58"/>
      <c r="R10" s="29"/>
    </row>
    <row r="11" spans="1:19" ht="45" customHeight="1" thickBot="1" x14ac:dyDescent="0.3">
      <c r="B11" s="115" t="s">
        <v>14</v>
      </c>
      <c r="C11" s="17" t="s">
        <v>12</v>
      </c>
      <c r="D11" s="59" t="s">
        <v>1</v>
      </c>
      <c r="E11" s="59" t="s">
        <v>2</v>
      </c>
      <c r="F11" s="59" t="s">
        <v>3</v>
      </c>
      <c r="G11" s="59" t="s">
        <v>4</v>
      </c>
      <c r="H11" s="59" t="s">
        <v>5</v>
      </c>
      <c r="I11" s="59" t="s">
        <v>6</v>
      </c>
      <c r="K11" s="30"/>
      <c r="L11" s="58"/>
      <c r="M11" s="58"/>
      <c r="N11" s="58"/>
      <c r="O11" s="58"/>
      <c r="P11" s="58"/>
      <c r="R11" s="28"/>
      <c r="S11" s="29"/>
    </row>
    <row r="12" spans="1:19" ht="20.100000000000001" customHeight="1" thickBot="1" x14ac:dyDescent="0.3">
      <c r="B12" s="117"/>
      <c r="C12" s="19" t="s">
        <v>35</v>
      </c>
      <c r="D12" s="53"/>
      <c r="E12" s="53"/>
      <c r="F12" s="53"/>
      <c r="G12" s="53"/>
      <c r="H12" s="53"/>
      <c r="I12" s="53"/>
      <c r="K12" s="31"/>
      <c r="L12" s="31"/>
      <c r="M12" s="58"/>
      <c r="N12" s="58"/>
      <c r="O12" s="58"/>
      <c r="P12" s="58"/>
      <c r="R12" s="29"/>
      <c r="S12" s="32"/>
    </row>
    <row r="13" spans="1:19" ht="23.25" customHeight="1" x14ac:dyDescent="0.25">
      <c r="D13" s="20"/>
      <c r="E13" s="20"/>
      <c r="F13" s="20"/>
      <c r="G13" s="20"/>
      <c r="H13" s="20"/>
      <c r="I13" s="20"/>
      <c r="K13" s="31"/>
      <c r="L13" s="33"/>
      <c r="M13" s="58"/>
      <c r="N13" s="58"/>
      <c r="O13" s="58"/>
      <c r="P13" s="58"/>
      <c r="R13" s="28"/>
    </row>
    <row r="14" spans="1:19" ht="15.75" x14ac:dyDescent="0.25">
      <c r="B14" s="71"/>
      <c r="C14" s="21"/>
      <c r="D14" s="22"/>
      <c r="E14" s="23"/>
      <c r="F14" s="20"/>
      <c r="G14" s="20"/>
      <c r="H14" s="20"/>
      <c r="I14" s="20"/>
      <c r="J14" s="37"/>
      <c r="K14" s="37"/>
      <c r="L14" s="37"/>
      <c r="M14" s="37"/>
      <c r="N14" s="37"/>
      <c r="O14" s="38"/>
      <c r="P14" s="39"/>
      <c r="Q14" s="34"/>
      <c r="R14" s="40"/>
      <c r="S14" s="36"/>
    </row>
    <row r="15" spans="1:19" ht="16.5" thickBot="1" x14ac:dyDescent="0.3">
      <c r="B15" s="72" t="s">
        <v>27</v>
      </c>
      <c r="C15" s="7"/>
      <c r="D15" s="8"/>
      <c r="E15" s="9"/>
      <c r="G15" s="20"/>
      <c r="H15" s="20"/>
      <c r="I15" s="20"/>
      <c r="J15" s="37"/>
      <c r="K15" s="37"/>
      <c r="L15" s="37"/>
      <c r="M15" s="37"/>
      <c r="N15" s="37"/>
      <c r="O15" s="38"/>
      <c r="P15" s="39"/>
      <c r="Q15" s="34"/>
      <c r="R15" s="40"/>
      <c r="S15" s="36"/>
    </row>
    <row r="16" spans="1:19" ht="80.099999999999994" customHeight="1" thickBot="1" x14ac:dyDescent="0.3">
      <c r="B16" s="110" t="s">
        <v>28</v>
      </c>
      <c r="C16" s="111"/>
      <c r="D16" s="66"/>
      <c r="E16" s="64"/>
      <c r="F16" s="64"/>
      <c r="G16" s="64"/>
      <c r="H16" s="64"/>
      <c r="I16" s="64"/>
    </row>
    <row r="17" spans="2:19" ht="29.25" customHeight="1" x14ac:dyDescent="0.25">
      <c r="B17" s="65"/>
      <c r="C17" s="63"/>
      <c r="D17" s="66"/>
      <c r="E17" s="64"/>
      <c r="F17" s="64"/>
      <c r="G17" s="64"/>
      <c r="H17" s="64"/>
      <c r="I17" s="64"/>
    </row>
    <row r="18" spans="2:19" x14ac:dyDescent="0.25">
      <c r="B18" s="67" t="str">
        <f>'CP-LOTE 1'!B19</f>
        <v>INSTRUCCIONES:</v>
      </c>
      <c r="C18" s="64"/>
      <c r="D18" s="68"/>
      <c r="E18" s="64"/>
      <c r="F18" s="64"/>
      <c r="G18" s="64"/>
      <c r="H18" s="64"/>
      <c r="I18" s="64"/>
    </row>
    <row r="19" spans="2:19" ht="30.75" customHeight="1" x14ac:dyDescent="0.25">
      <c r="B19" s="102" t="str">
        <f>'CP-LOTE 1'!B20:I20</f>
        <v>(1) Introducir todos los precios unitarios para cada periodo tarifario, en las casillas en blanco, en €/kWh y con un máximo de 6 cifras decimales</v>
      </c>
      <c r="C19" s="102"/>
      <c r="D19" s="102"/>
      <c r="E19" s="102"/>
      <c r="F19" s="102"/>
      <c r="G19" s="102"/>
      <c r="H19" s="102"/>
      <c r="I19" s="102"/>
    </row>
    <row r="20" spans="2:19" ht="15" customHeight="1" x14ac:dyDescent="0.25">
      <c r="B20" s="107" t="str">
        <f>'CP-LOTE 1'!B21:I21</f>
        <v>(2) Los precios unitarios no deben incluir el Impuesto sobre el Valor Añadido (IVA) ni el Impuesto Eléctrico (IE)</v>
      </c>
      <c r="C20" s="107"/>
      <c r="D20" s="107"/>
      <c r="E20" s="107"/>
      <c r="F20" s="107"/>
      <c r="G20" s="107"/>
      <c r="H20" s="107"/>
      <c r="I20" s="107"/>
      <c r="J20" s="34"/>
      <c r="K20" s="34"/>
      <c r="L20" s="34"/>
      <c r="M20" s="34"/>
      <c r="N20" s="35"/>
      <c r="O20" s="34"/>
      <c r="P20" s="34"/>
      <c r="Q20" s="34"/>
      <c r="R20" s="34"/>
      <c r="S20" s="36"/>
    </row>
    <row r="21" spans="2:19" ht="15" customHeight="1" x14ac:dyDescent="0.25">
      <c r="B21" s="103" t="str">
        <f>'CP-LOTE 1'!B22:H22</f>
        <v>(3) Indicar el NOMBRE DEL LICITADOR y LUGAR, FECHA Y FIRMA en las casillas correspondientes</v>
      </c>
      <c r="C21" s="103"/>
      <c r="D21" s="103"/>
      <c r="E21" s="103"/>
      <c r="F21" s="103"/>
      <c r="G21" s="103"/>
      <c r="H21" s="103"/>
      <c r="I21" s="64"/>
    </row>
    <row r="22" spans="2:19" ht="28.5" customHeight="1" x14ac:dyDescent="0.25">
      <c r="B22" s="102" t="str">
        <f>'CP-LOTE 1'!B23:I23</f>
        <v>(4) En caso de no cumplimentar algún precio unitario de la oferta, se considerará la oferta como incompleta, quedando ésta excluida del procedimiento de licitación.</v>
      </c>
      <c r="C22" s="102"/>
      <c r="D22" s="102"/>
      <c r="E22" s="102"/>
      <c r="F22" s="102"/>
      <c r="G22" s="102"/>
      <c r="H22" s="102"/>
      <c r="I22" s="102"/>
    </row>
  </sheetData>
  <mergeCells count="13">
    <mergeCell ref="A6:I6"/>
    <mergeCell ref="B1:I1"/>
    <mergeCell ref="B2:I2"/>
    <mergeCell ref="B3:I3"/>
    <mergeCell ref="B4:I4"/>
    <mergeCell ref="B5:I5"/>
    <mergeCell ref="B19:I19"/>
    <mergeCell ref="B20:I20"/>
    <mergeCell ref="B21:H21"/>
    <mergeCell ref="B22:I22"/>
    <mergeCell ref="D10:I10"/>
    <mergeCell ref="B11:B12"/>
    <mergeCell ref="B16:C16"/>
  </mergeCells>
  <dataValidations count="1">
    <dataValidation type="custom" allowBlank="1" showInputMessage="1" showErrorMessage="1" errorTitle=" 6 o menos decimales" error="Entrar máximo 6 decimales" promptTitle="introducir 6 decimales o menos" sqref="D12:I12" xr:uid="{7C5F08EA-E700-484E-9625-AD8DA7068869}">
      <formula1>LEN(D12)-FIND(",",D12)&lt;=6</formula1>
    </dataValidation>
  </dataValidations>
  <pageMargins left="0.39370078740157483" right="0.5118110236220472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7035-9DA0-4DD4-8ED8-F7938C64E40C}">
  <dimension ref="A1:S22"/>
  <sheetViews>
    <sheetView showGridLines="0" zoomScale="90" zoomScaleNormal="90" workbookViewId="0">
      <selection activeCell="E12" sqref="E12"/>
    </sheetView>
  </sheetViews>
  <sheetFormatPr baseColWidth="10" defaultColWidth="11.42578125" defaultRowHeight="15" x14ac:dyDescent="0.25"/>
  <cols>
    <col min="1" max="1" width="1.140625" style="7" customWidth="1"/>
    <col min="2" max="2" width="17.28515625" style="7" customWidth="1"/>
    <col min="3" max="3" width="21.140625" style="13" customWidth="1"/>
    <col min="4" max="13" width="14.7109375" style="7" customWidth="1"/>
    <col min="14" max="14" width="14.7109375" style="13" customWidth="1"/>
    <col min="15" max="15" width="14.7109375" style="7" customWidth="1"/>
    <col min="16" max="16" width="19" style="7" customWidth="1"/>
    <col min="17" max="17" width="16.5703125" hidden="1" customWidth="1"/>
    <col min="18" max="18" width="17.140625" customWidth="1"/>
    <col min="19" max="19" width="11.85546875" bestFit="1" customWidth="1"/>
    <col min="23" max="23" width="16.28515625" customWidth="1"/>
  </cols>
  <sheetData>
    <row r="1" spans="1:19" s="7" customFormat="1" ht="24" customHeight="1" x14ac:dyDescent="0.3">
      <c r="A1" s="61"/>
      <c r="B1" s="104" t="s">
        <v>39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9" s="7" customFormat="1" ht="24" customHeight="1" x14ac:dyDescent="0.3">
      <c r="A2" s="61"/>
      <c r="B2" s="104" t="s">
        <v>30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9" s="7" customFormat="1" ht="21.75" customHeight="1" x14ac:dyDescent="0.3">
      <c r="A3" s="62"/>
      <c r="B3" s="108" t="str">
        <f>'CP-LOTE 3'!B3:I3</f>
        <v>LOTE Nº 3: Alta Tensión 6.1TD – EDAR BESÓS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9" s="7" customFormat="1" ht="21.75" customHeight="1" x14ac:dyDescent="0.3">
      <c r="A4" s="62"/>
      <c r="B4" s="109" t="s">
        <v>21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9" s="7" customFormat="1" ht="57.75" customHeight="1" x14ac:dyDescent="0.25">
      <c r="A5" s="60"/>
      <c r="B5" s="105" t="str">
        <f>'CP-LOTE 2'!B5:I5</f>
        <v>SUMINISTRO DE ENERGÍA ELÉCTRICA PARA LAS INSTALACIONES DE AIGÜES DE BARCELONA
CON EL 100% DE ENERGÍA RENOVABLE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9" s="7" customFormat="1" ht="17.25" customHeight="1" x14ac:dyDescent="0.25">
      <c r="A6" s="118" t="str">
        <f>'CP-LOTE 2'!A6:I6</f>
        <v>Nº EXP.: AB/2022/123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9" s="7" customFormat="1" ht="50.1" customHeight="1" x14ac:dyDescent="0.25">
      <c r="B7" s="6"/>
      <c r="C7" s="5"/>
      <c r="G7" s="76"/>
      <c r="H7" s="76"/>
      <c r="I7" s="76"/>
      <c r="N7" s="13"/>
      <c r="P7" s="77" t="str">
        <f>'CP-LOTE 3'!I7</f>
        <v>NOMBRE LICITADOR</v>
      </c>
    </row>
    <row r="8" spans="1:19" s="7" customFormat="1" ht="21.95" customHeight="1" x14ac:dyDescent="0.25">
      <c r="B8" s="69" t="str">
        <f>B3</f>
        <v>LOTE Nº 3: Alta Tensión 6.1TD – EDAR BESÓS</v>
      </c>
      <c r="C8" s="73"/>
      <c r="D8" s="74"/>
      <c r="E8" s="74"/>
      <c r="F8" s="74"/>
      <c r="G8" s="74"/>
      <c r="H8" s="74"/>
      <c r="I8" s="74"/>
      <c r="J8" s="12"/>
    </row>
    <row r="9" spans="1:19" ht="7.5" customHeight="1" thickBot="1" x14ac:dyDescent="0.4">
      <c r="D9" s="14"/>
      <c r="L9" s="13"/>
      <c r="N9" s="7"/>
      <c r="Q9" s="11"/>
    </row>
    <row r="10" spans="1:19" ht="21" customHeight="1" thickBot="1" x14ac:dyDescent="0.3">
      <c r="B10" s="15" t="str">
        <f>P7</f>
        <v>NOMBRE LICITADOR</v>
      </c>
      <c r="C10" s="16"/>
      <c r="D10" s="112" t="s">
        <v>10</v>
      </c>
      <c r="E10" s="113"/>
      <c r="F10" s="113"/>
      <c r="G10" s="113"/>
      <c r="H10" s="113"/>
      <c r="I10" s="114"/>
      <c r="J10" s="120" t="s">
        <v>11</v>
      </c>
      <c r="K10" s="121"/>
      <c r="L10" s="121"/>
      <c r="M10" s="121"/>
      <c r="N10" s="121"/>
      <c r="O10" s="122"/>
      <c r="P10" s="42" t="s">
        <v>0</v>
      </c>
      <c r="Q10" s="11"/>
    </row>
    <row r="11" spans="1:19" ht="45" customHeight="1" thickBot="1" x14ac:dyDescent="0.3">
      <c r="B11" s="115" t="s">
        <v>14</v>
      </c>
      <c r="C11" s="17" t="s">
        <v>12</v>
      </c>
      <c r="D11" s="18" t="s">
        <v>1</v>
      </c>
      <c r="E11" s="18" t="s">
        <v>2</v>
      </c>
      <c r="F11" s="18" t="s">
        <v>3</v>
      </c>
      <c r="G11" s="18" t="s">
        <v>4</v>
      </c>
      <c r="H11" s="18" t="s">
        <v>5</v>
      </c>
      <c r="I11" s="18" t="s">
        <v>6</v>
      </c>
      <c r="J11" s="42" t="s">
        <v>1</v>
      </c>
      <c r="K11" s="59" t="s">
        <v>2</v>
      </c>
      <c r="L11" s="59" t="s">
        <v>3</v>
      </c>
      <c r="M11" s="42" t="s">
        <v>4</v>
      </c>
      <c r="N11" s="59" t="s">
        <v>5</v>
      </c>
      <c r="O11" s="59" t="s">
        <v>6</v>
      </c>
      <c r="P11" s="43"/>
      <c r="Q11" s="100" t="s">
        <v>8</v>
      </c>
    </row>
    <row r="12" spans="1:19" ht="16.5" thickBot="1" x14ac:dyDescent="0.3">
      <c r="B12" s="117"/>
      <c r="C12" s="96" t="s">
        <v>35</v>
      </c>
      <c r="D12" s="44" t="str">
        <f>IF('CP-LOTE 3'!D12="","",'CP-LOTE 3'!D12)</f>
        <v/>
      </c>
      <c r="E12" s="44" t="str">
        <f>IF('CP-LOTE 3'!E12="","",'CP-LOTE 3'!E12)</f>
        <v/>
      </c>
      <c r="F12" s="44" t="str">
        <f>IF('CP-LOTE 3'!F12="","",'CP-LOTE 3'!F12)</f>
        <v/>
      </c>
      <c r="G12" s="44" t="str">
        <f>IF('CP-LOTE 3'!G12="","",'CP-LOTE 3'!G12)</f>
        <v/>
      </c>
      <c r="H12" s="44" t="str">
        <f>IF('CP-LOTE 3'!H12="","",'CP-LOTE 3'!H12)</f>
        <v/>
      </c>
      <c r="I12" s="44" t="str">
        <f>IF('CP-LOTE 3'!I12="","",'CP-LOTE 3'!I12)</f>
        <v/>
      </c>
      <c r="J12" s="93">
        <v>3497405</v>
      </c>
      <c r="K12" s="93">
        <v>4619598</v>
      </c>
      <c r="L12" s="93">
        <v>4197892</v>
      </c>
      <c r="M12" s="93">
        <v>4864105</v>
      </c>
      <c r="N12" s="93">
        <v>2114065</v>
      </c>
      <c r="O12" s="93">
        <v>20401641</v>
      </c>
      <c r="P12" s="46" t="str">
        <f>IF(D12="","",ROUND(D12*J12+E12*K12+F12*L12+G12*M12+H12*N12+I12*O12,2))</f>
        <v/>
      </c>
      <c r="Q12" s="94">
        <f>SUM(J12:O12)/1000</f>
        <v>39694.705999999998</v>
      </c>
    </row>
    <row r="13" spans="1:19" ht="16.5" thickBot="1" x14ac:dyDescent="0.3"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38" t="s">
        <v>18</v>
      </c>
      <c r="P13" s="54" t="str">
        <f>P12</f>
        <v/>
      </c>
      <c r="Q13" s="11"/>
      <c r="R13" s="4"/>
    </row>
    <row r="14" spans="1:19" ht="16.5" thickBot="1" x14ac:dyDescent="0.3">
      <c r="B14" s="20"/>
      <c r="C14" s="5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51"/>
      <c r="O14" s="41" t="s">
        <v>19</v>
      </c>
      <c r="P14" s="48" t="str">
        <f>IF(D12="","",ROUND(P13+P13*($E$19/100),0))</f>
        <v/>
      </c>
      <c r="Q14" s="11"/>
      <c r="R14" s="4"/>
    </row>
    <row r="15" spans="1:19" ht="16.5" hidden="1" thickBot="1" x14ac:dyDescent="0.3">
      <c r="N15" s="7"/>
      <c r="O15" s="41" t="s">
        <v>15</v>
      </c>
      <c r="P15" s="99" t="str">
        <f>IF(P14="","",P14/Q12)</f>
        <v/>
      </c>
      <c r="Q15" s="11"/>
    </row>
    <row r="16" spans="1:19" s="7" customFormat="1" ht="16.5" thickBot="1" x14ac:dyDescent="0.3">
      <c r="B16" s="72" t="str">
        <f>'CP-LOTE 3'!B15</f>
        <v xml:space="preserve"> LUGAR Y FECHA</v>
      </c>
      <c r="D16" s="8"/>
      <c r="E16" s="9"/>
      <c r="G16" s="20"/>
      <c r="H16" s="20"/>
      <c r="I16" s="20"/>
      <c r="J16" s="37"/>
      <c r="K16" s="37"/>
      <c r="L16" s="37"/>
      <c r="M16" s="37"/>
      <c r="N16" s="37"/>
      <c r="O16" s="38"/>
      <c r="P16" s="39"/>
      <c r="Q16" s="34"/>
      <c r="R16" s="40"/>
      <c r="S16" s="36"/>
    </row>
    <row r="17" spans="2:17" s="7" customFormat="1" ht="80.099999999999994" customHeight="1" thickBot="1" x14ac:dyDescent="0.3">
      <c r="B17" s="110" t="s">
        <v>28</v>
      </c>
      <c r="C17" s="111"/>
      <c r="D17" s="66"/>
      <c r="E17" s="64"/>
      <c r="F17" s="64"/>
      <c r="G17" s="64"/>
      <c r="H17" s="64"/>
      <c r="I17" s="64"/>
      <c r="N17" s="13"/>
    </row>
    <row r="18" spans="2:17" ht="14.25" customHeight="1" x14ac:dyDescent="0.25">
      <c r="Q18" s="57"/>
    </row>
    <row r="19" spans="2:17" x14ac:dyDescent="0.25">
      <c r="B19" s="119" t="str">
        <f>'Tabla Importes-LOTE 1'!B22:D22</f>
        <v>Impuesto Eléctrico (I.E.) para homogeneización (%)</v>
      </c>
      <c r="C19" s="119"/>
      <c r="D19" s="119"/>
      <c r="E19" s="55">
        <f>'Tabla Importes-LOTE 1'!E22</f>
        <v>5.1127000000000002</v>
      </c>
      <c r="Q19" s="57"/>
    </row>
    <row r="21" spans="2:17" s="7" customFormat="1" x14ac:dyDescent="0.25">
      <c r="B21" s="67" t="str">
        <f>'Tabla Importes-LOTE 1'!B24</f>
        <v>INSTRUCCIONES:</v>
      </c>
      <c r="C21" s="64"/>
      <c r="D21" s="68"/>
      <c r="E21" s="64"/>
      <c r="F21" s="64"/>
      <c r="G21" s="64"/>
      <c r="H21" s="64"/>
      <c r="I21" s="64"/>
      <c r="N21" s="13"/>
    </row>
    <row r="22" spans="2:17" s="7" customFormat="1" ht="45.75" customHeight="1" x14ac:dyDescent="0.25">
      <c r="B22" s="102" t="str">
        <f>'Tabla Importes-LOTE 1'!B25:J25</f>
        <v>(1) Esta tabla se calcula automáticamente a partir de los precios unitarios ofertados en el Anexo Nº 7 - Cuadro de Precios del lote correspondiente, obteniéndose el importe total estimado a indicar por el licitador en el Anexo Nº 6 - Proposición Económica del Pliego de Condiciones Particulares</v>
      </c>
      <c r="C22" s="102"/>
      <c r="D22" s="102"/>
      <c r="E22" s="102"/>
      <c r="F22" s="102"/>
      <c r="G22" s="102"/>
      <c r="H22" s="102"/>
      <c r="I22" s="102"/>
      <c r="J22" s="102"/>
      <c r="N22" s="13"/>
    </row>
  </sheetData>
  <sheetProtection algorithmName="SHA-512" hashValue="UjMsAGfy22gbGoa8+JZS/FopTiL9r6Kjxn/fxEd+687g7p/SA+IoZvxRho7e+n1nzl0X15aq3ACUTzg5SgxU2A==" saltValue="/bmw5BmvMnCZ7G75c+UKQA==" spinCount="100000" sheet="1" objects="1" scenarios="1"/>
  <mergeCells count="12">
    <mergeCell ref="A6:P6"/>
    <mergeCell ref="B1:P1"/>
    <mergeCell ref="B2:P2"/>
    <mergeCell ref="B3:P3"/>
    <mergeCell ref="B4:P4"/>
    <mergeCell ref="B5:P5"/>
    <mergeCell ref="B17:C17"/>
    <mergeCell ref="B19:D19"/>
    <mergeCell ref="B22:J22"/>
    <mergeCell ref="D10:I10"/>
    <mergeCell ref="J10:O10"/>
    <mergeCell ref="B11:B12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ace10e6-8c8a-46b5-9435-807f619c65c5" ContentTypeId="0x0101" PreviousValue="false" LastSyncTimeStamp="2019-01-29T16:52:55.483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DAB5B6518FE643B582717E4EFBEECD" ma:contentTypeVersion="13" ma:contentTypeDescription="Crear nuevo documento." ma:contentTypeScope="" ma:versionID="7d4435238aea3d24a27370793c2ede95">
  <xsd:schema xmlns:xsd="http://www.w3.org/2001/XMLSchema" xmlns:xs="http://www.w3.org/2001/XMLSchema" xmlns:p="http://schemas.microsoft.com/office/2006/metadata/properties" xmlns:ns2="8bb2d481-8105-4bee-a0f2-3415d15ddba8" xmlns:ns3="8120ce07-590b-4f1f-96d5-0b02ed1d0f65" targetNamespace="http://schemas.microsoft.com/office/2006/metadata/properties" ma:root="true" ma:fieldsID="0bd9f3a07222add39002f2bbbc35d166" ns2:_="" ns3:_="">
    <xsd:import namespace="8bb2d481-8105-4bee-a0f2-3415d15ddba8"/>
    <xsd:import namespace="8120ce07-590b-4f1f-96d5-0b02ed1d0f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d481-8105-4bee-a0f2-3415d15dd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0ace10e6-8c8a-46b5-9435-807f619c6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0ce07-590b-4f1f-96d5-0b02ed1d0f6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8e007d9-d695-4b64-9bd7-350aff16d468}" ma:internalName="TaxCatchAll" ma:showField="CatchAllData" ma:web="8120ce07-590b-4f1f-96d5-0b02ed1d0f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2d481-8105-4bee-a0f2-3415d15ddba8">
      <Terms xmlns="http://schemas.microsoft.com/office/infopath/2007/PartnerControls"/>
    </lcf76f155ced4ddcb4097134ff3c332f>
    <TaxCatchAll xmlns="8120ce07-590b-4f1f-96d5-0b02ed1d0f65" xsi:nil="true"/>
  </documentManagement>
</p:properties>
</file>

<file path=customXml/itemProps1.xml><?xml version="1.0" encoding="utf-8"?>
<ds:datastoreItem xmlns:ds="http://schemas.openxmlformats.org/officeDocument/2006/customXml" ds:itemID="{ADE042D2-DC6F-42E1-83CE-E2A254D7AE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97F754-5BB2-442C-80C7-F636CABE148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1D921A7-C497-4B12-911C-63A0495A8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2d481-8105-4bee-a0f2-3415d15ddba8"/>
    <ds:schemaRef ds:uri="8120ce07-590b-4f1f-96d5-0b02ed1d0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70CE4C1-7796-4A84-9271-E4F1E39DB40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985d99d-dc8b-47f5-8640-d209feccfbd2"/>
    <ds:schemaRef ds:uri="http://schemas.microsoft.com/office/2006/documentManagement/types"/>
    <ds:schemaRef ds:uri="http://schemas.microsoft.com/office/2006/metadata/properties"/>
    <ds:schemaRef ds:uri="1f0be13a-8ac4-4d30-ad86-b903a7080c22"/>
    <ds:schemaRef ds:uri="http://www.w3.org/XML/1998/namespace"/>
    <ds:schemaRef ds:uri="http://purl.org/dc/elements/1.1/"/>
    <ds:schemaRef ds:uri="8bb2d481-8105-4bee-a0f2-3415d15ddba8"/>
    <ds:schemaRef ds:uri="8120ce07-590b-4f1f-96d5-0b02ed1d0f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CP-LOTE 1</vt:lpstr>
      <vt:lpstr>Tabla Importes-LOTE 1</vt:lpstr>
      <vt:lpstr>CP-LOTE 2</vt:lpstr>
      <vt:lpstr>Tabla Importes-LOTE 2</vt:lpstr>
      <vt:lpstr>CP-LOTE 3</vt:lpstr>
      <vt:lpstr>Tabla Importes-LOTE 3</vt:lpstr>
      <vt:lpstr>'CP-LOTE 1'!Área_de_impresión</vt:lpstr>
      <vt:lpstr>'CP-LOTE 2'!Área_de_impresión</vt:lpstr>
      <vt:lpstr>'CP-LOTE 3'!Área_de_impresión</vt:lpstr>
      <vt:lpstr>'Tabla Importes-LOTE 1'!Área_de_impresión</vt:lpstr>
      <vt:lpstr>'Tabla Importes-LOTE 2'!Área_de_impresión</vt:lpstr>
      <vt:lpstr>'Tabla Importes-LOTE 3'!Área_de_impresión</vt:lpstr>
    </vt:vector>
  </TitlesOfParts>
  <Company>AGBAR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Josep Batalla Gil</dc:creator>
  <cp:lastModifiedBy>Paula Marin Conesa</cp:lastModifiedBy>
  <cp:lastPrinted>2021-09-13T14:10:06Z</cp:lastPrinted>
  <dcterms:created xsi:type="dcterms:W3CDTF">2014-04-01T07:43:06Z</dcterms:created>
  <dcterms:modified xsi:type="dcterms:W3CDTF">2022-09-28T14:32:53Z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0x010100F7DAB5B6518FE643B582717E4EFBEECD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