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Quadre Preus" sheetId="1" r:id="rId5"/>
    <sheet state="visible" name="Pressupost" sheetId="2" r:id="rId6"/>
  </sheets>
  <definedNames>
    <definedName hidden="1" localSheetId="1" name="_xlnm._FilterDatabase">Pressupost!$A$71:$F$80</definedName>
  </definedNames>
  <calcPr/>
</workbook>
</file>

<file path=xl/sharedStrings.xml><?xml version="1.0" encoding="utf-8"?>
<sst xmlns="http://schemas.openxmlformats.org/spreadsheetml/2006/main" count="249" uniqueCount="162">
  <si>
    <t>N.º EXP AB/SAN/????</t>
  </si>
  <si>
    <t>ESCOMESA I AUTOMATITZACIÓ DE LA BASSA DE LA VALL BAIXA (SANT VICENÇ DELS HORTS)</t>
  </si>
  <si>
    <t>NOM LICITADOR</t>
  </si>
  <si>
    <t>QUADRE DE PREUS</t>
  </si>
  <si>
    <t>Codi</t>
  </si>
  <si>
    <t>Descripció</t>
  </si>
  <si>
    <t>Unitat</t>
  </si>
  <si>
    <t>Presupuesto</t>
  </si>
  <si>
    <t>Preu Unitari</t>
  </si>
  <si>
    <t xml:space="preserve">1.1          </t>
  </si>
  <si>
    <t>PROJECTE</t>
  </si>
  <si>
    <t>Unitats</t>
  </si>
  <si>
    <t/>
  </si>
  <si>
    <t>Quantitat</t>
  </si>
  <si>
    <t>PL01</t>
  </si>
  <si>
    <t>ENGINYERIA DE DETALL OBJECTE DEL CONCURS
- Enginyeria de detall constructiva
- Enginyeria de detall elèctrica
- Enginyeria de detall dels programes dels PLCs i HMI
- Enginyeria de detall ampliacions SCADA</t>
  </si>
  <si>
    <t>Import</t>
  </si>
  <si>
    <t>ud.</t>
  </si>
  <si>
    <t xml:space="preserve">1.2          </t>
  </si>
  <si>
    <t>ESCOMESA ELÈCTRICA</t>
  </si>
  <si>
    <t>EE01</t>
  </si>
  <si>
    <t>OBRA RECEPCIÓ ESCOMESA
- Creació de puntalet d'escomesa aèria i nínxol al límit de la zona pública/privada de la parcela, amb accés directe 24h i també de caixa de protecció i mesura (CPM), segons especificacions de distribuidora del ANNEX 01. Inclou esbrossat zona.</t>
  </si>
  <si>
    <t>EE02</t>
  </si>
  <si>
    <t>OBRA DES DE RECEPCIÓ ESCOMESA FINS CASETA DE CONTROL
- Canalització de serveis amb dos conductes de polieitilè corrugat de doble paret, DN125 , formigonats, exacavació de 0,80 m de fondaria i 40 cm d'ample, recoberts amb sorra, cinta de senyalització, rebliment de terres de la propia excavació. Longitud estimada 60 ml.</t>
  </si>
  <si>
    <t>EE03</t>
  </si>
  <si>
    <t>LEGALITZACIÓ INSTAL·LACIÓ ELÈCTRICA</t>
  </si>
  <si>
    <t>EE04</t>
  </si>
  <si>
    <t>CABLES INTERIORS ESCOMESA ELÈCTRICA
- Subministrament i instal·lació de cables interiors entre obra recepció escomesa i caseta de control</t>
  </si>
  <si>
    <t xml:space="preserve">1.3          </t>
  </si>
  <si>
    <t>OBRA CIVIL</t>
  </si>
  <si>
    <t>OC01</t>
  </si>
  <si>
    <t>OBRA CONNEXIÓ ARQUETA VÀLVULES A CASETA CONTROL
- Canalització de serveis amb dos conductes de polieitilè corrugat de doble paret, DN63 , exacavació de 0,75 m de fondaria i 30 cm d'ample, recoberts amb sorra, cinta de senyalització, rebliment de terres de la propia excavació. Longitud estimada 12 ml.</t>
  </si>
  <si>
    <t>OC02</t>
  </si>
  <si>
    <t>OBRA CONNEXIO CASETA DE CONTROL I MESURA DE NIVELL BASSA
- Canalització de serveis amb dos conductes de polieitilè corrugat de doble paret, DN63 , exacavació de 0,75 m de fondaria i 30 cm d'ample, recoberts amb sorra, cinta de senyalització, rebliment de terres de la propia excavació. Longitud esimada 18ml.
- Inclou arqueta de registre prefabricada de 30x30x30cm amb tapa de 40x40cm</t>
  </si>
  <si>
    <t>OC03</t>
  </si>
  <si>
    <t>REMODELACIÓ D'ARQUETA EXISTENT PER EQUIPS HIDRÀULICS BASSA DE LA VALL BAIXA
- Embragatge i elevació d'estructures de formigó armat, i retirada a un costat amb grua de l'element de coberta de l'arqueta, i posterior col·locació al finalitzar els treballs. Pes estimat de la llosa 15 tn.
- Perforació de mur de formigó armat per a formació de passamurs fins a 200 mm de diàmetre nominal amb un gruix de paret entre 20 i 30 cm amb equip de barrinat amb broca de diamant intercambiable, entre 100 i 400 mm de diàmetre.
- Demolició de massissos d'obra de fàbrica o formigó en interior de l'arqueta, extracció de runa i càrrega sobre camió.
- Càrrega amb mitjans mecànics i transport de residus inerts o no especials a instal·lació autoritzada de gestió de residus, amb camió per a transport de 12 t, amb un recorregut de més de 10 i fins a 15 km.
- Deposició controlada a centre de reciclatge de residus barrejats inerts amb una densitat 1,0 t/m3, procedents de construcció o demolició, amb codi 170107 segons la Llista Europea de Residus.
- Subministrament i instal·lació de graons (fins a 20 graons) per a pou de registre de polipropilè armat, de 250x350x250 mm i 3 kg de pes, col·locat amb morter de ciment 1:6, elaborat a l'obra.
- Subministrament i instal·lació de dispositiu de seguretat consistent en una barra telescòpica retràctil i base de suport per a instal·lació en paret o pates dins d'arqueta. Material: acer inoxidable AIXI 316 efecte pulit mirall. De marca IVERNA 2000 o similar. Completament muntat i en funcionament.
- Inclou suministrament i instal·lació d'elements de reacció/suport per equips hidràulics (colzes, vàlvules, reduccions, cabalímetre, etc.) de fàbrica de bloc o formigó, inclòs p.p. d'abarcons i tacs d'ancoratge químic.
- Subministrament i instal·lació de punt de llum en interior de l'arqueta de vàlvules, inclòs cablejat i proteccions.
- Formació de nou registre d'accés de personal en la llosa de coberta de l'arqueta. Perforació de quatre taladres amb broca , tall de la llosa amb disc o fil de diamant formant una obertura de 75x75 cm,  per inserir bastiment de fosa dúctil quadrat de 910x910 mm, amb orificis d'ancoratge, i dues tapes triangulars amb articulació integrada i pas lliure 750x750 mm, tipus D400 segons norma EN124, instal·lada.</t>
  </si>
  <si>
    <t>OC04</t>
  </si>
  <si>
    <t>CONDICIONAMENT CASETA EXISTENT
- Esbrossada i neteja voltants caseta
- Buidat, neteja i pintura interior caseta
- Pintura exterior caseta
- Adequació entrada subterrania de tubulars</t>
  </si>
  <si>
    <t>OC05</t>
  </si>
  <si>
    <t>SUBMINISTRAMENT I INSTAL·LACIÓ PORTA BLINDADA PER CASETA EXISTENT
- Retirada totxanes actuals
- Tancament mitjançant pany i candaus amb clau tipus Aigües de Barcelona</t>
  </si>
  <si>
    <t>OC06</t>
  </si>
  <si>
    <t>OBRA PER INSTAL·LACIÓ DE SENSOR NIVELL EN BASSA
- Subministrament tub rígit polietilé diametre 40mm. Longuitud estimada 13ml.
- Subministrament abraçaderes per subjecció de tub rígit en llosses dins bassa inox 316L. 2 abraçaderes per llossa, 2 llosses.</t>
  </si>
  <si>
    <t xml:space="preserve">1.4          </t>
  </si>
  <si>
    <t>ARMARIS</t>
  </si>
  <si>
    <t>AR01</t>
  </si>
  <si>
    <t>SUBMINISTRAMENT ARMARI ACER SCHNEIDER PANELSET SM, O SIMILAR.
- D'ample 1000mm, alçada 1800mm i fons 500mm
- Protecció IP55
- Placa de fons
- Dos portes cegues amb maneta
- Suports de fixació mural
- Portadocuments
- Socol de 100mm
- Regleta de posada a terra
- Iluminació interior LED
- Interruptor de porta</t>
  </si>
  <si>
    <t xml:space="preserve">1.5          </t>
  </si>
  <si>
    <t>INSTAL·LACIONS ELÈCTRIQUES 220VCA</t>
  </si>
  <si>
    <t>220VCA01</t>
  </si>
  <si>
    <t>ILUMINACIÓ INTERIOR CASETA
- Subministrament i instal·lació de punt de llum en interior de caseta de control, inclòs cablejat i proteccions.</t>
  </si>
  <si>
    <t>220VCA02</t>
  </si>
  <si>
    <t>ILUMINACIÓ EXTERIOR CASETA
- Subministrament i instal·lació de punt de llum en l'exterior de la caseta de control, amb braç mural d'alumini de entre 75 i 100 cm, ancorat a la paret amb ancoratge químic o mecànic, i luminària LED per exterior (100-150 lux), grau de protecció IP66, inclós cablejat, encesa amb sensor de moviment temporitzat, i connexionat a quadre elèctric, amb proteccions.</t>
  </si>
  <si>
    <t xml:space="preserve">1.6          </t>
  </si>
  <si>
    <t>EQUIPS CONTROL</t>
  </si>
  <si>
    <t>EC01</t>
  </si>
  <si>
    <t>SUBMINISTRAMEN DE CABALÍMETRE DN500, PN10
- Cabalímetre electromagnètic
- Brides EN1092-1 d'acer al carboni
- 0xDN trams d'entrada/sortida
- Electrodes acer inox 316L
- Recobriment intern de goma dura
- Electrònica remota amb 10m de cable
- Caixa de l'electrònica de policarbonat
- Autodiagnosi (Heartbeat + Monitorització)
- Comunicació Ethernet/IP
- Amb pantalla de protecció ambiental per electrònica
- Alimentació AC 100..240 i AC/DC 24V
- Marca Endress+Hauser, model W400 o similar</t>
  </si>
  <si>
    <t>EC02</t>
  </si>
  <si>
    <t>SUBMINISTRAMENT DE REDUCTURA I MOTOR PER VÀLVULA PAPALLONA DN600 PN10 SORTIDA BASSA
- Segons norma EN 15714-2:2010 per actuadors elèctrics per vàlvules industrials
- Per servei tipus modulant S4-25% (fins a 1.200 engegades per hora)
- Connexions elèctriques mitjançant connector multipolar
- Connexió a la vàlvula segons norma ISO 5210
- Protecció IP68
- Recorregut de 90º
- Vida útil de 10.000 cicles Obert-Tancat-Obert
- Per un parell màxim de la vàlvula de 2.400 Nm
- Senyal analògica d’entrada de 4..20mA pel control de la posició
- Senyal analògica de sortida de 4..20mA per informar de la posició
- Precisió de la posició de 3º o superior
- Amb senyals de final de carrera i límit de parell
- Amb possibilitat d’operació local mitjançant polsadors Obrir-Aturar-Tancar. 
- Amb volant per operació manual
- Amb comunicació Ethernet/IP de Rockwell
- Alimentació trifàsica 400VAC
- Marca AUMA, model GS-100.3(208:1)/SAR 07.6/AC 01.2 o similar</t>
  </si>
  <si>
    <t>EC03</t>
  </si>
  <si>
    <t>SUBMINISTRAMENT DE REDUCTURA I MOTOR PER VÀLVULA PAPALLONA DN700 PN10 ENTRADA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3.400 Nm
- Amb senyals de final de carrera i límit de parell
- Amb possibilitat d’operació local mitjançant polsadors Obrir-Aturar-Tancar. 
- Amb volant per operació manual
- Alimentació trifàsica 400VAC
- Marca AUMA, GS-125.3(208:1)/SA 10.2/AC 01.2 o similar</t>
  </si>
  <si>
    <t>EC04</t>
  </si>
  <si>
    <t>SUBMINISTRAMENT DE REDUCTURA I MOTOR PER VÀLVULA PAPALLONA DN500 PN10 BY-PASS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1.700 Nm
- Amb senyals de final de carrera i límit de parell
- Amb possibilitat d’operació local mitjançant polsadors Obrir-Aturar-Tancar. 
- Amb volant per operació manual
- Alimentació trifàsica 400VAC
- Marca AUMA, GS-100.3(208:1)/SA 07.6/AC 01.2 o similar</t>
  </si>
  <si>
    <t xml:space="preserve">1.7          </t>
  </si>
  <si>
    <t>SENSORS TELECONTROL</t>
  </si>
  <si>
    <t>ET01</t>
  </si>
  <si>
    <t>SUBMINISTRAMENT NIVELL HIDROSTÀTIC
- Marca VEGA, model VEGAWELL 52 o similar
- Mesura d'alçada d'aigüa per pressió hidrostàtica
- Amb capilar de compensació atmosférica
- Senyal de sortida 4-20mA
- Alimentat a 24VDC
- Rang de mesura 0..1 bar (0..10 metres)
- 20 metres de cable
- Amb ganxo de suport inox 316L</t>
  </si>
  <si>
    <t>ET02</t>
  </si>
  <si>
    <t>SUBMINISTRAMENT DE CAIXA DE CONNEXIÓ NIVELL HIDROSTÀTIC I COMPENSACIÓ DE PRESSIÓ ATMOSFÈRICA
- marca VEGA, modelo VEGABOX 03 o similar
- Carcasa de plàstic IP66
- Filtre per conpensació de pressió atmosfèrica
- Suport mural o carril DIN
- Entrada de cable M20x1.5/prensaestopa PA negre (diàmetre 5-9mm)</t>
  </si>
  <si>
    <t xml:space="preserve">1.8          </t>
  </si>
  <si>
    <t>PLCS</t>
  </si>
  <si>
    <t>5069-L320ER</t>
  </si>
  <si>
    <t>SUBMINISTRAMENT PLC
Controller, CompactLogix 5380, 2 MB User Memory, 16 I/Os, 40 EtherNet/IP Devices</t>
  </si>
  <si>
    <t>5069-RTB4-SCREW</t>
  </si>
  <si>
    <t>SUBMINISTRAMENT TERMINAL DE CONEXIÓ PER ALIMENTACIÓ MOD PLC COMPACTLOGIX
Terminal de conexión de alimentación MOD del PLC (con tornillos)</t>
  </si>
  <si>
    <t xml:space="preserve"> 1784-SDHC8</t>
  </si>
  <si>
    <t>SUBMINISTRAMENT TARJA SD 8GB PER PLC COMPACTLOGIX O SWITCH STRATIX O HMI PANEL VIEW PLUS</t>
  </si>
  <si>
    <t>1734-AENTR</t>
  </si>
  <si>
    <t>SUBMINISTRAMENT DE CAPÇALETRA POINT I/O
Point I/O: 2-Port EtherNet I/O Adapter Module</t>
  </si>
  <si>
    <t>1734-IB8</t>
  </si>
  <si>
    <t>SUBMINISTRAMENT TARJA POINT I/O 8 ENTRADES DIGITALS
24V Dc 8 Channel Sink Input Module</t>
  </si>
  <si>
    <t>1734-OB8E</t>
  </si>
  <si>
    <t>SUBMINISTRAMENT TARJA POINT I/O 8 SORTIDES DIGITALS
24V Dc8 Channel Source Output Module, Electronically Protected</t>
  </si>
  <si>
    <t>1734-IE4C</t>
  </si>
  <si>
    <t xml:space="preserve">SUBMINISTRAMENT TARJA POINT I/O 8 ENTRADES ANALÒGIQUES (4-20mA)
24V Dc 8 Channel Analog Current Input Module </t>
  </si>
  <si>
    <t>1734-OE4C</t>
  </si>
  <si>
    <t>SUBMINISTRAMENT TARJA POINT I/O 4 SORTIDES ANALÒGIQUES (4-20mA)
24V Dc 4 Points Analog Current Output Module</t>
  </si>
  <si>
    <t>1734-TB</t>
  </si>
  <si>
    <t>SUBMINISTRAMENT BASE PER TARGES POINT I/O AMB TERMINALS DE CONNEXIÓ AMB CARGOL
POINT I/O 8 Terminal Base with screw</t>
  </si>
  <si>
    <t>2711P-T7C22D9P</t>
  </si>
  <si>
    <t>SUBMINISTRAMENT DE HMI MARCA ROCKWELL MODEL PANEL VIEW PLUS 7 PERFORMANCE, O SIMILAR
- Pantalla tàctil TFT color de 6,5"
- Resolució 640 × 480 VGA 
- Alimentat a 24VDC
- Dos ports de connexió de xarxa ethernet RJ-45
- Comunicació Ethernet/IP amb PLC Rockwell
- Ranura per memoria SD</t>
  </si>
  <si>
    <t xml:space="preserve">2711P-RMCP
</t>
  </si>
  <si>
    <t>SUBMINISTRAMENT SUPORTS D'ANIVELLAMENT PER HMI
- Mounting levers for PanelView Plus 7 Performance and PanelView 5000</t>
  </si>
  <si>
    <t xml:space="preserve">1.9          </t>
  </si>
  <si>
    <t>ALIMENTACIÓ 24VCC</t>
  </si>
  <si>
    <t>24VCC01</t>
  </si>
  <si>
    <t>SUBMINISTRAMENT FONT ALIMENTACIÓ QUINT4-PS/1AC/24DC/20. REFERENCIA 2904602 O SIMILAR</t>
  </si>
  <si>
    <t>24VCC02</t>
  </si>
  <si>
    <t>SUBMINISTRAMENT FONT ALIMENTACIÓ / CARREGADOR QUINT-UPS/ 24DC/ 24DC/40/EIP. REFERENCIA 2907074 O SIMILAR</t>
  </si>
  <si>
    <t>24VCC03</t>
  </si>
  <si>
    <t>SUBMINISTRAMENT MÒDUL BATERIES UPS-BAT/VRLA/24DC/12AH. REFERENCIA 2320322  O SIMILAR</t>
  </si>
  <si>
    <t>24VCC04</t>
  </si>
  <si>
    <t>SUBMINISTRAMENT MÒDUL REDUNDANCIA QUINT-ORING/24DC/2X20/1X40 AMB AUTO CURRENT BALANCING (ACB). REFERENCIA 2320186 O SIMILAR</t>
  </si>
  <si>
    <t>24VCC05</t>
  </si>
  <si>
    <t>SUBMINISTRAMENT BASE FUSIBLES ELECTRÓNICS 24VDC DE 40A. MARCA E-T-A, MODEL EM12-T01-001-DC24V-40A , O SIMILAR</t>
  </si>
  <si>
    <t>24VCC06</t>
  </si>
  <si>
    <t>SUBMINISTRAMENT MODUL COMUNICACIÓ ETHERNET/IP PER FUSIBLES ELECTRÒNICS 24VDC. MARCA E-T-A, MODEL CPC12EN-T1-001, O SIMILAR</t>
  </si>
  <si>
    <t>24VCC07</t>
  </si>
  <si>
    <t>SUBMINISTRAMENT MODUL 2 FUSIBLES ELECTRÒNICS 24VDC, REGULABLES EN INSTENSITAT DE 1 A 10A. MARCA E-T-A, MODEL REX12D-TE2-100-DC24V-1A-10A, O SIMILAR</t>
  </si>
  <si>
    <t xml:space="preserve">1.10          </t>
  </si>
  <si>
    <t>COMUNICACIONS</t>
  </si>
  <si>
    <t>1783-CMS10DP</t>
  </si>
  <si>
    <t>SUBMINISTRAMENT SWITCH ROCKWELL STRATIX 5200 10 BOQUES: 8 RJ-45, 2 COMBO (SFP O RJ-45), ADMINSTRAT, SUPORTA DLR, REP, RSTP. AMB SOFTWARE AVANÇAT.</t>
  </si>
  <si>
    <t>COM03</t>
  </si>
  <si>
    <t xml:space="preserve">SUBMINISTRAMENT LATIGILLO DE XARXA ETHERNET CAT6 FTP DE 1 METRES </t>
  </si>
  <si>
    <t>COM04</t>
  </si>
  <si>
    <t>SUBMINISTRAMENT LATIGILLO DE XARXA ETHERNET CAT6 FTP DE 2 METRES</t>
  </si>
  <si>
    <t>COM05</t>
  </si>
  <si>
    <t>SUBMINISTRAMENT LATIGILLO DE XARXA ETHERNET CAT6 FTP DE 3 METRES</t>
  </si>
  <si>
    <t>COM06</t>
  </si>
  <si>
    <t>SUBMINISTRAMENT LATIGILLO DE XARXA ETHERNET CAT6 FTP DE 5 METRES</t>
  </si>
  <si>
    <t>COM07</t>
  </si>
  <si>
    <t xml:space="preserve">SUBMINISTRAMENT CABLE CAT6 S/FTP BLINDAT/ANTIROSSEGADORS PER EXTERIOR </t>
  </si>
  <si>
    <t>ml</t>
  </si>
  <si>
    <t xml:space="preserve">1.11          </t>
  </si>
  <si>
    <t>PROGRAMACIÓ</t>
  </si>
  <si>
    <t>PR01</t>
  </si>
  <si>
    <t>PROGRAMACIÓ DE PLC DE LA BASSA</t>
  </si>
  <si>
    <t>PR02</t>
  </si>
  <si>
    <t>PROGRAMACIÓ DE HMI DE LA BASSA</t>
  </si>
  <si>
    <t>PR03</t>
  </si>
  <si>
    <t>PROGRAMACIÓ DE LA AMPLIACIÓ PLC DE POLLING DE LA EDAR BAIX LLOBREGAT</t>
  </si>
  <si>
    <t>PR04</t>
  </si>
  <si>
    <t>PROGRAMACIÓ DE SCADA EDAR BAIX LLOBREGAT
- Definició nous TAGs
- Definició noves alarmes
- Definició variables a guardar en histórics
- Definició noves gràfiques
- Defnició noves pantalles y dinàmiques
- Ampliació pantalles existents</t>
  </si>
  <si>
    <t xml:space="preserve">1.12          </t>
  </si>
  <si>
    <t>MUNTATGE I PROVES</t>
  </si>
  <si>
    <t>MIP01</t>
  </si>
  <si>
    <t>RETIRADA DE MATERIAL OBSOLET EXISTENT A LA CASETA DE CONTROL (ARMARI, PLC, ROUTER, ETC...). TRALLAT A ABOCADOR AUTORITZAT O MAGATZEM DE LA EDAR BAIX LLOBREGAT SEGONS INDICACIÓ DE DIRECCIÓ D'OBRA</t>
  </si>
  <si>
    <t>MIP02</t>
  </si>
  <si>
    <t>DESMUNTATGE VÀLVULA DN500 SORTIDA, REDUCTORS VÀLVULAS DN700 ENTRADA, DN600 SORTIDA I DN500 BY-PASS
- Desmuntatge de vàlvules de papallona DN500 sortida bassa
- Desmuntatge reductor i volant actual vàlvula papallona DN700 entrada bassa
- Desmuntatge reductor i volant actual vàlvula papallona DN600 sortida bassa
- Desmuntatge reductor i volant actual vàlvula papallona DN500 by-pass bassa</t>
  </si>
  <si>
    <t>MIP03</t>
  </si>
  <si>
    <t>MUNTATGE I CONNEXIÓ ELÈCTRICA NOU MATERIAL A LA CASETA DE CONTROL (ARMARI, PROTECIONS, PLCS, FONTS ALIMENTACIÓ, FUSIBLES ELECTRÒNICS 24VDC, EQUIPS COMUNICACIÓ, ILUMINACIÓ, ETC...). INCLOU PETIT MATERIAL DE CONNEXIÓ</t>
  </si>
  <si>
    <t>MIP04</t>
  </si>
  <si>
    <t xml:space="preserve">MUNTATGE NOU CABALÍMETRE DN500, REDUCTORS I MOTORS VÀLVULES SORTIDA DN600, ENTRADA DN700 I BY-PASS DN500
- Muntatge cabalímetre DN500 en substitució de vàlvula. Inlcou peces de caldereria per ajustos. Inclou muntatge electrònica remota en suport exterior arqueta.
- Subministrament i muntatge de suport per electrònica remota fora de l'arqueta de les vàlvules format per suport de formigó, masteler de 1,75 i abraçaderes per caixa d'electrònica remota. Totes les peces del suport d'acer inoxidable 316L.
- Muntatge de reductor i motor per vàlvula sortida DN600
- Muntatge de reductor i motor per vàlvula entrada DN700
- Muntatge de reductor i motor per vàlvula by-pass DN500
</t>
  </si>
  <si>
    <t>MIP05</t>
  </si>
  <si>
    <t>MUNTATGE SENSOR DE NIVELL EN BASSA
- Instal·lació sensor amb ganxo per ajustar profunditat en bassa dins de tub rigid DN40
- Instal·lació de caixa de connexió en arqueta perímetre bassa
- Inclou cable de senyal 4-20mA entre caixa de conexió en arqueta en perìmetre bassa fins PLC en caseta de control
- Instal·lació i connexió cable de senyal entre caixa de connexió i caseta control.</t>
  </si>
  <si>
    <t>MIP06</t>
  </si>
  <si>
    <t>CONFIGURACIÓ NOUS EQUIPS (FONTS ALIMENTACIÓ, FUSIBLES ELECTRÒNICS, VÀLVULA MOTORITZADA, CABALÍMETRE, ETC...)</t>
  </si>
  <si>
    <t>MIP07</t>
  </si>
  <si>
    <t>PROVES LOCALS AL CCM DE LA BASSA (PROVES FUNCIONAMENT ELÈCTRIC, CONTROL MANUAL I CONTROL PLC SENSE COMUNICACIÓ AMB SCADA EDAR).</t>
  </si>
  <si>
    <t>MIP08</t>
  </si>
  <si>
    <t>PROVES GLOBALS (COMUNICACIONS PLC-PLC POLLING-SCADA, RECEPCIÓ DE DADES EN SCADA I CONTROL DESDE SCADA BAIX LLOBREGAT (TANT EN MODE PLC COM PC), PROVES DE LES PANTALLES, DINÀMIQUES DE LES PANTALLES, ALARMES Y GRÀFIQUES.</t>
  </si>
  <si>
    <t xml:space="preserve">1.13          </t>
  </si>
  <si>
    <t>DOCUMENTACIÓ</t>
  </si>
  <si>
    <t>DOC01</t>
  </si>
  <si>
    <t>DOCUMENTACIÓ AS-BUILT
- Plànols ubicació nous elements
- Esquemes elèctrics
- Documents funcionals i de programació
- Configuracions equips instal·lats (equips comunicació, PLCs, Fonts alimentació, Fusibles electrónics, Vàlvula motoritzada, cabalímetre, sensor de nivell, etc...)
- Protocol de proves executat (elèctric, PLC i SCADA)
- Manuals equips instal·lats</t>
  </si>
  <si>
    <t>( POBLACIÓ, DATA Y SIGNATURA)</t>
  </si>
  <si>
    <t>Los precios no incluyen el Impuesto sobre el Valor Añadido (IVA , 21%)</t>
  </si>
  <si>
    <t>INSTRUCCIONES:</t>
  </si>
  <si>
    <r>
      <rPr>
        <rFont val="Arial"/>
        <color theme="1"/>
        <sz val="9.0"/>
      </rPr>
      <t xml:space="preserve">Los campos con formatos en color negro no son editables, </t>
    </r>
    <r>
      <rPr>
        <rFont val="Arial"/>
        <color rgb="FFFF0000"/>
        <sz val="9.0"/>
      </rPr>
      <t>SOLO INTRODUCIR LOS PRECIOS UNITARIOS (EN COLOR ROJO) PARA CADA PARTIDA</t>
    </r>
  </si>
  <si>
    <t>TOTAL EJECUCIÓN POR CONTRATO (SIN IVA)……………………………………….</t>
  </si>
  <si>
    <t>IVA (21%)</t>
  </si>
  <si>
    <t>TOTAL EJECUCIÓN POR CONTRATO (IVA INCLUIDO)………………………………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</si>
</sst>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* #,##0.00\ &quot;€&quot;_-;\-* #,##0.00\ &quot;€&quot;_-;_-* &quot;-&quot;??\ &quot;€&quot;_-;_-@"/>
    <numFmt numFmtId="165" formatCode="#,##0.00_ ;\-#,##0.00\ "/>
    <numFmt numFmtId="166" formatCode="#,##0.00\ &quot;€&quot;"/>
  </numFmts>
  <fonts count="21">
    <font>
      <sz val="10.0"/>
      <color rgb="FF000000"/>
      <name val="Arial"/>
      <scheme val="minor"/>
    </font>
    <font>
      <b/>
      <sz val="11.0"/>
      <color rgb="FF000000"/>
      <name val="Arial"/>
    </font>
    <font>
      <b/>
      <sz val="12.0"/>
      <color theme="1"/>
      <name val="Arial"/>
    </font>
    <font>
      <b/>
      <sz val="11.0"/>
      <color rgb="FFFF0000"/>
      <name val="Arial"/>
    </font>
    <font>
      <b/>
      <sz val="10.0"/>
      <color theme="1"/>
      <name val="Arial"/>
    </font>
    <font>
      <b/>
      <sz val="9.0"/>
      <color rgb="FF000000"/>
      <name val="Arial"/>
    </font>
    <font/>
    <font>
      <sz val="10.0"/>
      <color theme="1"/>
      <name val="Arial"/>
    </font>
    <font>
      <b/>
      <sz val="10.0"/>
      <color theme="1"/>
      <name val="Calibri"/>
    </font>
    <font>
      <b/>
      <sz val="11.0"/>
      <color theme="1"/>
      <name val="Arial"/>
    </font>
    <font>
      <b/>
      <sz val="14.0"/>
      <color theme="1"/>
      <name val="Arial"/>
    </font>
    <font>
      <b/>
      <sz val="9.0"/>
      <color theme="1"/>
      <name val="Arial"/>
    </font>
    <font>
      <sz val="9.0"/>
      <color theme="1"/>
      <name val="Arial"/>
    </font>
    <font>
      <sz val="9.0"/>
      <color rgb="FFFF0000"/>
      <name val="Arial"/>
    </font>
    <font>
      <b/>
      <sz val="8.0"/>
      <color theme="1"/>
      <name val="Arial"/>
    </font>
    <font>
      <sz val="8.0"/>
      <color theme="1"/>
      <name val="Arial"/>
    </font>
    <font>
      <color theme="1"/>
      <name val="Arial"/>
    </font>
    <font>
      <b/>
      <sz val="9.0"/>
      <color rgb="FFFF0000"/>
      <name val="Arial"/>
    </font>
    <font>
      <sz val="8.0"/>
      <color rgb="FFFF0000"/>
      <name val="Arial"/>
    </font>
    <font>
      <sz val="8.0"/>
      <color rgb="FF000000"/>
      <name val="Arial"/>
    </font>
    <font>
      <b/>
      <sz val="8.0"/>
      <color rgb="FF00000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</fills>
  <borders count="23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right/>
    </border>
    <border>
      <left/>
      <right/>
    </border>
    <border>
      <left/>
    </border>
    <border>
      <left style="thin">
        <color rgb="FF000000"/>
      </left>
      <right/>
      <bottom style="thin">
        <color rgb="FF000000"/>
      </bottom>
    </border>
    <border>
      <left/>
      <right/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/>
      <righ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1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readingOrder="0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borderId="1" fillId="2" fontId="4" numFmtId="0" xfId="0" applyAlignment="1" applyBorder="1" applyFill="1" applyFon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2" fillId="0" fontId="6" numFmtId="0" xfId="0" applyBorder="1" applyFont="1"/>
    <xf borderId="3" fillId="2" fontId="4" numFmtId="0" xfId="0" applyAlignment="1" applyBorder="1" applyFont="1">
      <alignment horizontal="center" vertical="center"/>
    </xf>
    <xf borderId="4" fillId="2" fontId="4" numFmtId="0" xfId="0" applyAlignment="1" applyBorder="1" applyFont="1">
      <alignment horizontal="center" vertical="center"/>
    </xf>
    <xf borderId="0" fillId="0" fontId="7" numFmtId="0" xfId="0" applyFont="1"/>
    <xf borderId="0" fillId="0" fontId="2" numFmtId="0" xfId="0" applyAlignment="1" applyFont="1">
      <alignment horizontal="center" readingOrder="0" shrinkToFit="0" vertical="center" wrapText="1"/>
    </xf>
    <xf borderId="5" fillId="3" fontId="8" numFmtId="0" xfId="0" applyAlignment="1" applyBorder="1" applyFill="1" applyFon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  <xf borderId="6" fillId="3" fontId="8" numFmtId="0" xfId="0" applyAlignment="1" applyBorder="1" applyFont="1">
      <alignment horizontal="center" shrinkToFit="0" vertical="center" wrapText="1"/>
    </xf>
    <xf borderId="0" fillId="0" fontId="10" numFmtId="49" xfId="0" applyAlignment="1" applyFont="1" applyNumberFormat="1">
      <alignment horizontal="left"/>
    </xf>
    <xf borderId="7" fillId="3" fontId="8" numFmtId="4" xfId="0" applyAlignment="1" applyBorder="1" applyFont="1" applyNumberFormat="1">
      <alignment horizontal="center" shrinkToFit="0" vertical="center" wrapText="1"/>
    </xf>
    <xf borderId="8" fillId="4" fontId="11" numFmtId="49" xfId="0" applyAlignment="1" applyBorder="1" applyFill="1" applyFont="1" applyNumberFormat="1">
      <alignment horizontal="right" vertical="center"/>
    </xf>
    <xf borderId="5" fillId="3" fontId="8" numFmtId="0" xfId="0" applyAlignment="1" applyBorder="1" applyFont="1">
      <alignment horizontal="center" readingOrder="0" shrinkToFit="0" vertical="center" wrapText="1"/>
    </xf>
    <xf borderId="9" fillId="4" fontId="11" numFmtId="49" xfId="0" applyAlignment="1" applyBorder="1" applyFont="1" applyNumberFormat="1">
      <alignment readingOrder="0" shrinkToFit="0" vertical="center" wrapText="1"/>
    </xf>
    <xf borderId="6" fillId="3" fontId="8" numFmtId="4" xfId="0" applyAlignment="1" applyBorder="1" applyFont="1" applyNumberFormat="1">
      <alignment horizontal="center" readingOrder="0" shrinkToFit="0" vertical="center" wrapText="1"/>
    </xf>
    <xf borderId="9" fillId="4" fontId="11" numFmtId="49" xfId="0" applyAlignment="1" applyBorder="1" applyFont="1" applyNumberFormat="1">
      <alignment vertical="center"/>
    </xf>
    <xf borderId="6" fillId="3" fontId="8" numFmtId="0" xfId="0" applyAlignment="1" applyBorder="1" applyFont="1">
      <alignment horizontal="center" readingOrder="0" shrinkToFit="0" vertical="center" wrapText="1"/>
    </xf>
    <xf borderId="10" fillId="4" fontId="11" numFmtId="4" xfId="0" applyAlignment="1" applyBorder="1" applyFont="1" applyNumberFormat="1">
      <alignment vertical="center"/>
    </xf>
    <xf borderId="0" fillId="0" fontId="12" numFmtId="0" xfId="0" applyFont="1"/>
    <xf borderId="7" fillId="3" fontId="8" numFmtId="4" xfId="0" applyAlignment="1" applyBorder="1" applyFont="1" applyNumberFormat="1">
      <alignment horizontal="center" readingOrder="0" shrinkToFit="0" vertical="center" wrapText="1"/>
    </xf>
    <xf borderId="11" fillId="0" fontId="12" numFmtId="49" xfId="0" applyAlignment="1" applyBorder="1" applyFont="1" applyNumberFormat="1">
      <alignment horizontal="center" vertical="center"/>
    </xf>
    <xf borderId="11" fillId="0" fontId="12" numFmtId="49" xfId="0" applyAlignment="1" applyBorder="1" applyFont="1" applyNumberFormat="1">
      <alignment readingOrder="0" shrinkToFit="0" vertical="center" wrapText="1"/>
    </xf>
    <xf borderId="0" fillId="0" fontId="7" numFmtId="0" xfId="0" applyAlignment="1" applyFont="1">
      <alignment horizontal="center"/>
    </xf>
    <xf borderId="11" fillId="0" fontId="12" numFmtId="49" xfId="0" applyAlignment="1" applyBorder="1" applyFont="1" applyNumberFormat="1">
      <alignment vertical="center"/>
    </xf>
    <xf borderId="0" fillId="0" fontId="10" numFmtId="0" xfId="0" applyAlignment="1" applyFont="1">
      <alignment vertical="top"/>
    </xf>
    <xf borderId="11" fillId="0" fontId="13" numFmtId="164" xfId="0" applyAlignment="1" applyBorder="1" applyFont="1" applyNumberFormat="1">
      <alignment readingOrder="0" vertical="center"/>
    </xf>
    <xf borderId="0" fillId="0" fontId="12" numFmtId="0" xfId="0" applyAlignment="1" applyFont="1">
      <alignment vertical="center"/>
    </xf>
    <xf borderId="0" fillId="5" fontId="12" numFmtId="0" xfId="0" applyAlignment="1" applyFill="1" applyFont="1">
      <alignment horizontal="center" vertical="top"/>
    </xf>
    <xf borderId="0" fillId="5" fontId="12" numFmtId="0" xfId="0" applyAlignment="1" applyFont="1">
      <alignment shrinkToFit="0" vertical="top" wrapText="1"/>
    </xf>
    <xf borderId="0" fillId="5" fontId="12" numFmtId="0" xfId="0" applyAlignment="1" applyFont="1">
      <alignment vertical="top"/>
    </xf>
    <xf borderId="8" fillId="4" fontId="14" numFmtId="49" xfId="0" applyAlignment="1" applyBorder="1" applyFont="1" applyNumberFormat="1">
      <alignment horizontal="right" vertical="center"/>
    </xf>
    <xf borderId="9" fillId="4" fontId="14" numFmtId="49" xfId="0" applyAlignment="1" applyBorder="1" applyFont="1" applyNumberFormat="1">
      <alignment vertical="center"/>
    </xf>
    <xf borderId="11" fillId="0" fontId="12" numFmtId="49" xfId="0" applyAlignment="1" applyBorder="1" applyFont="1" applyNumberFormat="1">
      <alignment horizontal="center" readingOrder="0" vertical="center"/>
    </xf>
    <xf borderId="9" fillId="4" fontId="11" numFmtId="49" xfId="0" applyAlignment="1" applyBorder="1" applyFont="1" applyNumberFormat="1">
      <alignment shrinkToFit="0" vertical="center" wrapText="1"/>
    </xf>
    <xf borderId="9" fillId="4" fontId="14" numFmtId="3" xfId="0" applyAlignment="1" applyBorder="1" applyFont="1" applyNumberFormat="1">
      <alignment vertical="center"/>
    </xf>
    <xf borderId="9" fillId="4" fontId="14" numFmtId="4" xfId="0" applyAlignment="1" applyBorder="1" applyFont="1" applyNumberFormat="1">
      <alignment vertical="center"/>
    </xf>
    <xf borderId="10" fillId="4" fontId="14" numFmtId="4" xfId="0" applyAlignment="1" applyBorder="1" applyFont="1" applyNumberFormat="1">
      <alignment vertical="center"/>
    </xf>
    <xf borderId="0" fillId="0" fontId="15" numFmtId="0" xfId="0" applyFont="1"/>
    <xf borderId="11" fillId="0" fontId="12" numFmtId="0" xfId="0" applyAlignment="1" applyBorder="1" applyFont="1">
      <alignment readingOrder="0" shrinkToFit="0" vertical="center" wrapText="1"/>
    </xf>
    <xf borderId="0" fillId="0" fontId="12" numFmtId="49" xfId="0" applyAlignment="1" applyFont="1" applyNumberFormat="1">
      <alignment horizontal="center" vertical="center"/>
    </xf>
    <xf borderId="0" fillId="0" fontId="15" numFmtId="49" xfId="0" applyAlignment="1" applyFont="1" applyNumberFormat="1">
      <alignment vertical="center"/>
    </xf>
    <xf borderId="0" fillId="0" fontId="12" numFmtId="49" xfId="0" applyAlignment="1" applyFont="1" applyNumberFormat="1">
      <alignment shrinkToFit="0" vertical="center" wrapText="1"/>
    </xf>
    <xf borderId="0" fillId="0" fontId="15" numFmtId="4" xfId="0" applyAlignment="1" applyFont="1" applyNumberFormat="1">
      <alignment readingOrder="0" vertical="center"/>
    </xf>
    <xf borderId="8" fillId="4" fontId="11" numFmtId="49" xfId="0" applyAlignment="1" applyBorder="1" applyFont="1" applyNumberFormat="1">
      <alignment horizontal="right" readingOrder="0" vertical="center"/>
    </xf>
    <xf borderId="0" fillId="0" fontId="15" numFmtId="4" xfId="0" applyAlignment="1" applyFont="1" applyNumberFormat="1">
      <alignment vertical="center"/>
    </xf>
    <xf borderId="12" fillId="6" fontId="15" numFmtId="4" xfId="0" applyAlignment="1" applyBorder="1" applyFill="1" applyFont="1" applyNumberFormat="1">
      <alignment vertical="center"/>
    </xf>
    <xf borderId="0" fillId="0" fontId="15" numFmtId="0" xfId="0" applyAlignment="1" applyFont="1">
      <alignment vertical="center"/>
    </xf>
    <xf borderId="0" fillId="0" fontId="15" numFmtId="0" xfId="0" applyAlignment="1" applyFont="1">
      <alignment horizontal="center" vertical="top"/>
    </xf>
    <xf borderId="0" fillId="0" fontId="15" numFmtId="0" xfId="0" applyAlignment="1" applyFont="1">
      <alignment vertical="top"/>
    </xf>
    <xf borderId="8" fillId="4" fontId="14" numFmtId="0" xfId="0" applyAlignment="1" applyBorder="1" applyFont="1">
      <alignment shrinkToFit="0" vertical="center" wrapText="1"/>
    </xf>
    <xf borderId="9" fillId="4" fontId="15" numFmtId="3" xfId="0" applyAlignment="1" applyBorder="1" applyFont="1" applyNumberFormat="1">
      <alignment vertical="center"/>
    </xf>
    <xf borderId="0" fillId="5" fontId="15" numFmtId="0" xfId="0" applyAlignment="1" applyFont="1">
      <alignment horizontal="center" vertical="top"/>
    </xf>
    <xf borderId="0" fillId="5" fontId="15" numFmtId="0" xfId="0" applyAlignment="1" applyFont="1">
      <alignment vertical="top"/>
    </xf>
    <xf borderId="13" fillId="5" fontId="15" numFmtId="0" xfId="0" applyAlignment="1" applyBorder="1" applyFont="1">
      <alignment shrinkToFit="0" vertical="top" wrapText="1"/>
    </xf>
    <xf borderId="14" fillId="5" fontId="15" numFmtId="0" xfId="0" applyAlignment="1" applyBorder="1" applyFont="1">
      <alignment vertical="top"/>
    </xf>
    <xf borderId="15" fillId="5" fontId="15" numFmtId="0" xfId="0" applyAlignment="1" applyBorder="1" applyFont="1">
      <alignment vertical="top"/>
    </xf>
    <xf borderId="0" fillId="5" fontId="15" numFmtId="0" xfId="0" applyFont="1"/>
    <xf borderId="0" fillId="5" fontId="12" numFmtId="0" xfId="0" applyAlignment="1" applyFont="1">
      <alignment horizontal="center" vertical="center"/>
    </xf>
    <xf borderId="0" fillId="5" fontId="12" numFmtId="0" xfId="0" applyAlignment="1" applyFont="1">
      <alignment shrinkToFit="0" vertical="center" wrapText="1"/>
    </xf>
    <xf borderId="0" fillId="5" fontId="12" numFmtId="0" xfId="0" applyAlignment="1" applyFont="1">
      <alignment vertical="center"/>
    </xf>
    <xf borderId="8" fillId="4" fontId="11" numFmtId="49" xfId="0" applyAlignment="1" applyBorder="1" applyFont="1" applyNumberFormat="1">
      <alignment horizontal="right" readingOrder="0"/>
    </xf>
    <xf borderId="9" fillId="4" fontId="11" numFmtId="49" xfId="0" applyAlignment="1" applyBorder="1" applyFont="1" applyNumberFormat="1">
      <alignment shrinkToFit="0" wrapText="1"/>
    </xf>
    <xf borderId="9" fillId="4" fontId="16" numFmtId="49" xfId="0" applyBorder="1" applyFont="1" applyNumberFormat="1"/>
    <xf borderId="10" fillId="4" fontId="16" numFmtId="4" xfId="0" applyBorder="1" applyFont="1" applyNumberFormat="1"/>
    <xf borderId="0" fillId="0" fontId="16" numFmtId="0" xfId="0" applyAlignment="1" applyFont="1">
      <alignment vertical="bottom"/>
    </xf>
    <xf borderId="0" fillId="0" fontId="16" numFmtId="0" xfId="0" applyFont="1"/>
    <xf borderId="11" fillId="0" fontId="12" numFmtId="49" xfId="0" applyAlignment="1" applyBorder="1" applyFont="1" applyNumberFormat="1">
      <alignment horizontal="center" readingOrder="0" vertical="top"/>
    </xf>
    <xf borderId="11" fillId="0" fontId="12" numFmtId="49" xfId="0" applyAlignment="1" applyBorder="1" applyFont="1" applyNumberFormat="1">
      <alignment readingOrder="0" shrinkToFit="0" wrapText="1"/>
    </xf>
    <xf borderId="11" fillId="0" fontId="12" numFmtId="49" xfId="0" applyBorder="1" applyFont="1" applyNumberFormat="1"/>
    <xf borderId="11" fillId="0" fontId="12" numFmtId="49" xfId="0" applyAlignment="1" applyBorder="1" applyFont="1" applyNumberFormat="1">
      <alignment readingOrder="0"/>
    </xf>
    <xf borderId="10" fillId="4" fontId="11" numFmtId="164" xfId="0" applyAlignment="1" applyBorder="1" applyFont="1" applyNumberFormat="1">
      <alignment vertical="center"/>
    </xf>
    <xf borderId="0" fillId="5" fontId="15" numFmtId="0" xfId="0" applyAlignment="1" applyFont="1">
      <alignment horizontal="center" vertical="center"/>
    </xf>
    <xf borderId="0" fillId="5" fontId="15" numFmtId="0" xfId="0" applyAlignment="1" applyFont="1">
      <alignment vertical="center"/>
    </xf>
    <xf borderId="0" fillId="5" fontId="15" numFmtId="0" xfId="0" applyAlignment="1" applyFont="1">
      <alignment shrinkToFit="0" vertical="center" wrapText="1"/>
    </xf>
    <xf borderId="9" fillId="4" fontId="15" numFmtId="3" xfId="0" applyAlignment="1" applyBorder="1" applyFont="1" applyNumberFormat="1">
      <alignment readingOrder="0" vertical="center"/>
    </xf>
    <xf borderId="11" fillId="0" fontId="12" numFmtId="49" xfId="0" applyAlignment="1" applyBorder="1" applyFont="1" applyNumberFormat="1">
      <alignment readingOrder="0" vertical="center"/>
    </xf>
    <xf borderId="0" fillId="0" fontId="12" numFmtId="49" xfId="0" applyAlignment="1" applyFont="1" applyNumberFormat="1">
      <alignment vertical="center"/>
    </xf>
    <xf borderId="0" fillId="0" fontId="12" numFmtId="164" xfId="0" applyAlignment="1" applyFont="1" applyNumberFormat="1">
      <alignment vertical="center"/>
    </xf>
    <xf borderId="16" fillId="4" fontId="14" numFmtId="49" xfId="0" applyAlignment="1" applyBorder="1" applyFont="1" applyNumberFormat="1">
      <alignment horizontal="right" vertical="center"/>
    </xf>
    <xf borderId="17" fillId="4" fontId="14" numFmtId="49" xfId="0" applyAlignment="1" applyBorder="1" applyFont="1" applyNumberFormat="1">
      <alignment vertical="center"/>
    </xf>
    <xf borderId="17" fillId="4" fontId="11" numFmtId="49" xfId="0" applyAlignment="1" applyBorder="1" applyFont="1" applyNumberFormat="1">
      <alignment shrinkToFit="0" vertical="center" wrapText="1"/>
    </xf>
    <xf borderId="17" fillId="4" fontId="14" numFmtId="3" xfId="0" applyAlignment="1" applyBorder="1" applyFont="1" applyNumberFormat="1">
      <alignment vertical="center"/>
    </xf>
    <xf borderId="17" fillId="4" fontId="14" numFmtId="4" xfId="0" applyAlignment="1" applyBorder="1" applyFont="1" applyNumberFormat="1">
      <alignment vertical="center"/>
    </xf>
    <xf borderId="18" fillId="4" fontId="14" numFmtId="4" xfId="0" applyAlignment="1" applyBorder="1" applyFont="1" applyNumberFormat="1">
      <alignment vertical="center"/>
    </xf>
    <xf borderId="0" fillId="0" fontId="17" numFmtId="0" xfId="0" applyAlignment="1" applyFont="1">
      <alignment vertical="top"/>
    </xf>
    <xf borderId="0" fillId="0" fontId="13" numFmtId="0" xfId="0" applyAlignment="1" applyFont="1">
      <alignment horizontal="left" shrinkToFit="0" vertical="top" wrapText="1"/>
    </xf>
    <xf borderId="0" fillId="0" fontId="11" numFmtId="0" xfId="0" applyAlignment="1" applyFont="1">
      <alignment horizontal="left" shrinkToFit="0" vertical="top" wrapText="1"/>
    </xf>
    <xf borderId="0" fillId="0" fontId="11" numFmtId="165" xfId="0" applyAlignment="1" applyFont="1" applyNumberFormat="1">
      <alignment horizontal="left" shrinkToFit="0" vertical="top" wrapText="1"/>
    </xf>
    <xf borderId="0" fillId="0" fontId="11" numFmtId="0" xfId="0" applyAlignment="1" applyFont="1">
      <alignment shrinkToFit="0" wrapText="1"/>
    </xf>
    <xf borderId="0" fillId="0" fontId="12" numFmtId="165" xfId="0" applyAlignment="1" applyFont="1" applyNumberFormat="1">
      <alignment horizontal="left" shrinkToFit="0" vertical="top" wrapText="1"/>
    </xf>
    <xf borderId="19" fillId="4" fontId="14" numFmtId="0" xfId="0" applyAlignment="1" applyBorder="1" applyFont="1">
      <alignment shrinkToFit="0" vertical="center" wrapText="1"/>
    </xf>
    <xf borderId="20" fillId="4" fontId="15" numFmtId="3" xfId="0" applyAlignment="1" applyBorder="1" applyFont="1" applyNumberFormat="1">
      <alignment vertical="center"/>
    </xf>
    <xf borderId="20" fillId="4" fontId="14" numFmtId="4" xfId="0" applyAlignment="1" applyBorder="1" applyFont="1" applyNumberFormat="1">
      <alignment vertical="center"/>
    </xf>
    <xf borderId="21" fillId="4" fontId="14" numFmtId="4" xfId="0" applyAlignment="1" applyBorder="1" applyFont="1" applyNumberFormat="1">
      <alignment vertical="center"/>
    </xf>
    <xf borderId="0" fillId="0" fontId="15" numFmtId="0" xfId="0" applyAlignment="1" applyFont="1">
      <alignment horizontal="center"/>
    </xf>
    <xf borderId="0" fillId="0" fontId="18" numFmtId="0" xfId="0" applyAlignment="1" applyFont="1">
      <alignment horizontal="left" shrinkToFit="0" vertical="center" wrapText="1"/>
    </xf>
    <xf borderId="0" fillId="0" fontId="19" numFmtId="2" xfId="0" applyAlignment="1" applyFont="1" applyNumberFormat="1">
      <alignment horizontal="center" vertical="top"/>
    </xf>
    <xf borderId="12" fillId="7" fontId="15" numFmtId="0" xfId="0" applyAlignment="1" applyBorder="1" applyFill="1" applyFont="1">
      <alignment horizontal="center" vertical="center"/>
    </xf>
    <xf borderId="12" fillId="7" fontId="15" numFmtId="0" xfId="0" applyAlignment="1" applyBorder="1" applyFont="1">
      <alignment vertical="center"/>
    </xf>
    <xf borderId="12" fillId="7" fontId="14" numFmtId="0" xfId="0" applyAlignment="1" applyBorder="1" applyFont="1">
      <alignment vertical="center"/>
    </xf>
    <xf borderId="12" fillId="7" fontId="14" numFmtId="166" xfId="0" applyAlignment="1" applyBorder="1" applyFont="1" applyNumberFormat="1">
      <alignment vertical="center"/>
    </xf>
    <xf borderId="0" fillId="0" fontId="15" numFmtId="166" xfId="0" applyAlignment="1" applyFont="1" applyNumberFormat="1">
      <alignment vertical="center"/>
    </xf>
    <xf borderId="0" fillId="0" fontId="20" numFmtId="0" xfId="0" applyAlignment="1" applyFont="1">
      <alignment vertical="center"/>
    </xf>
    <xf borderId="0" fillId="0" fontId="14" numFmtId="166" xfId="0" applyFont="1" applyNumberFormat="1"/>
    <xf borderId="0" fillId="0" fontId="14" numFmtId="0" xfId="0" applyAlignment="1" applyFont="1">
      <alignment vertical="center"/>
    </xf>
    <xf borderId="0" fillId="0" fontId="15" numFmtId="165" xfId="0" applyAlignment="1" applyFont="1" applyNumberFormat="1">
      <alignment shrinkToFit="0" vertical="top" wrapText="1"/>
    </xf>
    <xf borderId="0" fillId="0" fontId="14" numFmtId="0" xfId="0" applyFont="1"/>
    <xf borderId="0" fillId="0" fontId="15" numFmtId="4" xfId="0" applyAlignment="1" applyFont="1" applyNumberFormat="1">
      <alignment vertical="top"/>
    </xf>
    <xf borderId="22" fillId="7" fontId="14" numFmtId="0" xfId="0" applyAlignment="1" applyBorder="1" applyFont="1">
      <alignment vertical="center"/>
    </xf>
    <xf borderId="22" fillId="7" fontId="14" numFmtId="166" xfId="0" applyAlignment="1" applyBorder="1" applyFont="1" applyNumberFormat="1">
      <alignment vertical="center"/>
    </xf>
    <xf borderId="0" fillId="0" fontId="19" numFmtId="0" xfId="0" applyAlignment="1" applyFont="1">
      <alignment vertical="center"/>
    </xf>
    <xf borderId="0" fillId="0" fontId="19" numFmtId="2" xfId="0" applyAlignment="1" applyFont="1" applyNumberFormat="1">
      <alignment horizontal="right" vertical="top"/>
    </xf>
    <xf borderId="0" fillId="0" fontId="14" numFmtId="0" xfId="0" applyAlignment="1" applyFont="1">
      <alignment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18.88"/>
    <col customWidth="1" min="2" max="2" width="89.75"/>
    <col customWidth="1" min="3" max="3" width="9.75"/>
    <col customWidth="1" min="4" max="7" width="11.5"/>
  </cols>
  <sheetData>
    <row r="1" ht="62.25" customHeight="1">
      <c r="A1" s="1" t="s">
        <v>0</v>
      </c>
      <c r="B1" s="2" t="s">
        <v>1</v>
      </c>
      <c r="C1" s="3" t="s">
        <v>2</v>
      </c>
    </row>
    <row r="2" ht="48.0" customHeight="1">
      <c r="A2" s="4" t="s">
        <v>3</v>
      </c>
      <c r="B2" s="6"/>
      <c r="C2" s="7"/>
      <c r="D2" s="8"/>
      <c r="E2" s="9"/>
      <c r="F2" s="9"/>
      <c r="G2" s="9"/>
    </row>
    <row r="3" ht="12.0" customHeight="1">
      <c r="E3" s="9"/>
    </row>
    <row r="4" ht="12.0" customHeight="1">
      <c r="A4" s="11" t="s">
        <v>4</v>
      </c>
      <c r="B4" s="13" t="s">
        <v>5</v>
      </c>
      <c r="C4" s="13" t="s">
        <v>6</v>
      </c>
      <c r="D4" s="15" t="s">
        <v>8</v>
      </c>
      <c r="E4" s="9"/>
    </row>
    <row r="5" ht="12.0" customHeight="1">
      <c r="E5" s="9"/>
    </row>
    <row r="6" ht="18.75" customHeight="1">
      <c r="A6" s="16" t="s">
        <v>9</v>
      </c>
      <c r="B6" s="18" t="s">
        <v>10</v>
      </c>
      <c r="C6" s="20" t="s">
        <v>12</v>
      </c>
      <c r="D6" s="22"/>
      <c r="E6" s="23"/>
      <c r="F6" s="23"/>
      <c r="G6" s="23"/>
    </row>
    <row r="7">
      <c r="A7" s="25" t="s">
        <v>14</v>
      </c>
      <c r="B7" s="26" t="s">
        <v>15</v>
      </c>
      <c r="C7" s="28" t="s">
        <v>17</v>
      </c>
      <c r="D7" s="30">
        <v>0.0</v>
      </c>
      <c r="E7" s="23"/>
      <c r="F7" s="31"/>
      <c r="G7" s="31"/>
    </row>
    <row r="8" ht="18.75" customHeight="1">
      <c r="A8" s="32"/>
      <c r="B8" s="33"/>
      <c r="C8" s="34"/>
      <c r="D8" s="34"/>
      <c r="E8" s="23"/>
      <c r="F8" s="23"/>
      <c r="G8" s="23"/>
    </row>
    <row r="9" ht="18.75" customHeight="1">
      <c r="A9" s="16" t="s">
        <v>18</v>
      </c>
      <c r="B9" s="18" t="s">
        <v>19</v>
      </c>
      <c r="C9" s="20" t="s">
        <v>12</v>
      </c>
      <c r="D9" s="22"/>
      <c r="E9" s="23"/>
      <c r="F9" s="23"/>
      <c r="G9" s="23"/>
    </row>
    <row r="10">
      <c r="A10" s="37" t="s">
        <v>20</v>
      </c>
      <c r="B10" s="26" t="s">
        <v>21</v>
      </c>
      <c r="C10" s="28" t="s">
        <v>17</v>
      </c>
      <c r="D10" s="30">
        <v>0.0</v>
      </c>
      <c r="E10" s="23"/>
      <c r="F10" s="31"/>
      <c r="G10" s="31"/>
    </row>
    <row r="11">
      <c r="A11" s="37" t="s">
        <v>22</v>
      </c>
      <c r="B11" s="26" t="s">
        <v>23</v>
      </c>
      <c r="C11" s="28" t="s">
        <v>17</v>
      </c>
      <c r="D11" s="30">
        <v>0.0</v>
      </c>
      <c r="E11" s="23"/>
      <c r="F11" s="31"/>
      <c r="G11" s="31"/>
    </row>
    <row r="12">
      <c r="A12" s="37" t="s">
        <v>24</v>
      </c>
      <c r="B12" s="43" t="s">
        <v>25</v>
      </c>
      <c r="C12" s="28" t="s">
        <v>17</v>
      </c>
      <c r="D12" s="30">
        <v>0.0</v>
      </c>
      <c r="E12" s="23"/>
      <c r="F12" s="31"/>
      <c r="G12" s="31"/>
    </row>
    <row r="13">
      <c r="A13" s="37" t="s">
        <v>26</v>
      </c>
      <c r="B13" s="43" t="s">
        <v>27</v>
      </c>
      <c r="C13" s="28" t="s">
        <v>17</v>
      </c>
      <c r="D13" s="30">
        <v>0.0</v>
      </c>
      <c r="E13" s="23"/>
      <c r="F13" s="31"/>
      <c r="G13" s="31"/>
    </row>
    <row r="14" ht="18.75" customHeight="1">
      <c r="A14" s="32"/>
      <c r="B14" s="33"/>
      <c r="C14" s="34"/>
      <c r="D14" s="34"/>
      <c r="E14" s="23"/>
      <c r="F14" s="23"/>
      <c r="G14" s="23"/>
    </row>
    <row r="15" ht="18.75" customHeight="1">
      <c r="A15" s="48" t="s">
        <v>28</v>
      </c>
      <c r="B15" s="18" t="s">
        <v>29</v>
      </c>
      <c r="C15" s="20" t="s">
        <v>12</v>
      </c>
      <c r="D15" s="22"/>
      <c r="E15" s="23"/>
      <c r="F15" s="23"/>
      <c r="G15" s="23"/>
    </row>
    <row r="16">
      <c r="A16" s="37" t="s">
        <v>30</v>
      </c>
      <c r="B16" s="26" t="s">
        <v>31</v>
      </c>
      <c r="C16" s="28" t="s">
        <v>17</v>
      </c>
      <c r="D16" s="30">
        <v>0.0</v>
      </c>
      <c r="E16" s="23"/>
      <c r="F16" s="31"/>
      <c r="G16" s="31"/>
    </row>
    <row r="17">
      <c r="A17" s="37" t="s">
        <v>32</v>
      </c>
      <c r="B17" s="26" t="s">
        <v>33</v>
      </c>
      <c r="C17" s="28" t="s">
        <v>17</v>
      </c>
      <c r="D17" s="30">
        <v>0.0</v>
      </c>
      <c r="E17" s="23"/>
      <c r="F17" s="31"/>
      <c r="G17" s="31"/>
    </row>
    <row r="18">
      <c r="A18" s="37" t="s">
        <v>34</v>
      </c>
      <c r="B18" s="43" t="s">
        <v>35</v>
      </c>
      <c r="C18" s="28" t="s">
        <v>17</v>
      </c>
      <c r="D18" s="30">
        <v>0.0</v>
      </c>
      <c r="E18" s="23"/>
      <c r="F18" s="31"/>
      <c r="G18" s="31"/>
    </row>
    <row r="19">
      <c r="A19" s="37" t="s">
        <v>36</v>
      </c>
      <c r="B19" s="43" t="s">
        <v>37</v>
      </c>
      <c r="C19" s="28" t="s">
        <v>17</v>
      </c>
      <c r="D19" s="30">
        <v>0.0</v>
      </c>
      <c r="E19" s="23"/>
      <c r="F19" s="31"/>
      <c r="G19" s="31"/>
    </row>
    <row r="20">
      <c r="A20" s="37" t="s">
        <v>38</v>
      </c>
      <c r="B20" s="43" t="s">
        <v>39</v>
      </c>
      <c r="C20" s="28" t="s">
        <v>17</v>
      </c>
      <c r="D20" s="30">
        <v>0.0</v>
      </c>
      <c r="E20" s="23"/>
      <c r="F20" s="31"/>
      <c r="G20" s="31"/>
    </row>
    <row r="21">
      <c r="A21" s="37" t="s">
        <v>40</v>
      </c>
      <c r="B21" s="43" t="s">
        <v>41</v>
      </c>
      <c r="C21" s="28" t="s">
        <v>17</v>
      </c>
      <c r="D21" s="30">
        <v>0.0</v>
      </c>
      <c r="E21" s="23"/>
      <c r="F21" s="31"/>
      <c r="G21" s="31"/>
    </row>
    <row r="22" ht="18.75" customHeight="1">
      <c r="A22" s="32"/>
      <c r="B22" s="33"/>
      <c r="C22" s="34"/>
      <c r="D22" s="34"/>
      <c r="E22" s="23"/>
      <c r="F22" s="23"/>
      <c r="G22" s="23"/>
    </row>
    <row r="23" ht="18.75" customHeight="1">
      <c r="A23" s="48" t="s">
        <v>42</v>
      </c>
      <c r="B23" s="38" t="s">
        <v>43</v>
      </c>
      <c r="C23" s="20" t="s">
        <v>12</v>
      </c>
      <c r="D23" s="22"/>
      <c r="E23" s="23"/>
      <c r="F23" s="23"/>
      <c r="G23" s="23"/>
    </row>
    <row r="24">
      <c r="A24" s="25" t="s">
        <v>44</v>
      </c>
      <c r="B24" s="43" t="s">
        <v>45</v>
      </c>
      <c r="C24" s="28" t="s">
        <v>17</v>
      </c>
      <c r="D24" s="30">
        <v>0.0</v>
      </c>
      <c r="E24" s="23"/>
      <c r="F24" s="31"/>
      <c r="G24" s="31"/>
    </row>
    <row r="25" ht="18.75" customHeight="1">
      <c r="A25" s="62"/>
      <c r="B25" s="63"/>
      <c r="C25" s="64"/>
      <c r="D25" s="64"/>
      <c r="E25" s="23"/>
      <c r="F25" s="31"/>
      <c r="G25" s="31"/>
    </row>
    <row r="26" ht="18.75" customHeight="1">
      <c r="A26" s="48" t="s">
        <v>46</v>
      </c>
      <c r="B26" s="18" t="s">
        <v>47</v>
      </c>
      <c r="C26" s="20" t="s">
        <v>12</v>
      </c>
      <c r="D26" s="22"/>
      <c r="E26" s="23"/>
      <c r="F26" s="31"/>
      <c r="G26" s="31"/>
    </row>
    <row r="27">
      <c r="A27" s="37" t="s">
        <v>48</v>
      </c>
      <c r="B27" s="26" t="s">
        <v>49</v>
      </c>
      <c r="C27" s="28" t="s">
        <v>17</v>
      </c>
      <c r="D27" s="30">
        <v>0.0</v>
      </c>
      <c r="E27" s="23"/>
      <c r="F27" s="31"/>
      <c r="G27" s="31"/>
    </row>
    <row r="28">
      <c r="A28" s="37" t="s">
        <v>50</v>
      </c>
      <c r="B28" s="26" t="s">
        <v>51</v>
      </c>
      <c r="C28" s="28" t="s">
        <v>17</v>
      </c>
      <c r="D28" s="30">
        <v>0.0</v>
      </c>
      <c r="E28" s="23"/>
      <c r="F28" s="31"/>
      <c r="G28" s="31"/>
    </row>
    <row r="29" ht="18.75" customHeight="1">
      <c r="A29" s="62"/>
      <c r="B29" s="63"/>
      <c r="C29" s="64"/>
      <c r="D29" s="64"/>
      <c r="E29" s="23"/>
      <c r="F29" s="31"/>
      <c r="G29" s="31"/>
    </row>
    <row r="30" ht="18.75" customHeight="1">
      <c r="A30" s="48" t="s">
        <v>52</v>
      </c>
      <c r="B30" s="18" t="s">
        <v>53</v>
      </c>
      <c r="C30" s="20" t="s">
        <v>12</v>
      </c>
      <c r="D30" s="22"/>
      <c r="E30" s="23"/>
      <c r="F30" s="31"/>
      <c r="G30" s="31"/>
    </row>
    <row r="31">
      <c r="A31" s="37" t="s">
        <v>54</v>
      </c>
      <c r="B31" s="26" t="s">
        <v>55</v>
      </c>
      <c r="C31" s="28" t="s">
        <v>17</v>
      </c>
      <c r="D31" s="30">
        <v>0.0</v>
      </c>
      <c r="E31" s="23"/>
      <c r="F31" s="31"/>
      <c r="G31" s="31"/>
    </row>
    <row r="32">
      <c r="A32" s="37" t="s">
        <v>56</v>
      </c>
      <c r="B32" s="26" t="s">
        <v>57</v>
      </c>
      <c r="C32" s="28" t="s">
        <v>17</v>
      </c>
      <c r="D32" s="30">
        <v>0.0</v>
      </c>
      <c r="E32" s="23"/>
      <c r="F32" s="31"/>
      <c r="G32" s="31"/>
    </row>
    <row r="33">
      <c r="A33" s="37" t="s">
        <v>58</v>
      </c>
      <c r="B33" s="26" t="s">
        <v>59</v>
      </c>
      <c r="C33" s="28" t="s">
        <v>17</v>
      </c>
      <c r="D33" s="30">
        <v>0.0</v>
      </c>
      <c r="E33" s="23"/>
      <c r="F33" s="31"/>
      <c r="G33" s="31"/>
    </row>
    <row r="34">
      <c r="A34" s="37" t="s">
        <v>60</v>
      </c>
      <c r="B34" s="26" t="s">
        <v>61</v>
      </c>
      <c r="C34" s="28" t="s">
        <v>17</v>
      </c>
      <c r="D34" s="30">
        <v>0.0</v>
      </c>
      <c r="E34" s="23"/>
      <c r="F34" s="31"/>
      <c r="G34" s="31"/>
    </row>
    <row r="35" ht="18.75" customHeight="1">
      <c r="A35" s="62"/>
      <c r="B35" s="63"/>
      <c r="C35" s="64"/>
      <c r="D35" s="64"/>
      <c r="E35" s="23"/>
      <c r="F35" s="31"/>
      <c r="G35" s="31"/>
    </row>
    <row r="36" ht="18.75" customHeight="1">
      <c r="A36" s="48" t="s">
        <v>62</v>
      </c>
      <c r="B36" s="18" t="s">
        <v>63</v>
      </c>
      <c r="C36" s="20" t="s">
        <v>12</v>
      </c>
      <c r="D36" s="22"/>
      <c r="E36" s="23"/>
      <c r="F36" s="31"/>
      <c r="G36" s="31"/>
    </row>
    <row r="37">
      <c r="A37" s="37" t="s">
        <v>64</v>
      </c>
      <c r="B37" s="26" t="s">
        <v>65</v>
      </c>
      <c r="C37" s="28" t="s">
        <v>17</v>
      </c>
      <c r="D37" s="30">
        <v>0.0</v>
      </c>
      <c r="E37" s="23"/>
      <c r="F37" s="31"/>
      <c r="G37" s="31"/>
    </row>
    <row r="38">
      <c r="A38" s="37" t="s">
        <v>66</v>
      </c>
      <c r="B38" s="26" t="s">
        <v>67</v>
      </c>
      <c r="C38" s="28" t="s">
        <v>17</v>
      </c>
      <c r="D38" s="30">
        <v>0.0</v>
      </c>
      <c r="E38" s="23"/>
      <c r="F38" s="31"/>
      <c r="G38" s="31"/>
    </row>
    <row r="39" ht="18.75" customHeight="1">
      <c r="A39" s="62"/>
      <c r="B39" s="63"/>
      <c r="C39" s="64"/>
      <c r="D39" s="64"/>
      <c r="E39" s="23"/>
      <c r="F39" s="31"/>
      <c r="G39" s="31"/>
    </row>
    <row r="40">
      <c r="A40" s="65" t="s">
        <v>68</v>
      </c>
      <c r="B40" s="66" t="s">
        <v>69</v>
      </c>
      <c r="C40" s="67" t="s">
        <v>12</v>
      </c>
      <c r="D40" s="68"/>
      <c r="E40" s="69"/>
      <c r="F40" s="70"/>
      <c r="G40" s="70"/>
    </row>
    <row r="41">
      <c r="A41" s="71" t="s">
        <v>70</v>
      </c>
      <c r="B41" s="72" t="s">
        <v>71</v>
      </c>
      <c r="C41" s="73" t="s">
        <v>17</v>
      </c>
      <c r="D41" s="30">
        <v>0.0</v>
      </c>
      <c r="E41" s="69"/>
      <c r="F41" s="70"/>
      <c r="G41" s="70"/>
    </row>
    <row r="42">
      <c r="A42" s="71" t="s">
        <v>72</v>
      </c>
      <c r="B42" s="72" t="s">
        <v>73</v>
      </c>
      <c r="C42" s="73" t="s">
        <v>17</v>
      </c>
      <c r="D42" s="30">
        <v>0.0</v>
      </c>
      <c r="E42" s="69"/>
      <c r="F42" s="70"/>
      <c r="G42" s="70"/>
    </row>
    <row r="43">
      <c r="A43" s="71" t="s">
        <v>74</v>
      </c>
      <c r="B43" s="72" t="s">
        <v>75</v>
      </c>
      <c r="C43" s="73" t="s">
        <v>17</v>
      </c>
      <c r="D43" s="30">
        <v>0.0</v>
      </c>
      <c r="E43" s="69"/>
      <c r="F43" s="70"/>
      <c r="G43" s="70"/>
    </row>
    <row r="44">
      <c r="A44" s="71" t="s">
        <v>76</v>
      </c>
      <c r="B44" s="72" t="s">
        <v>77</v>
      </c>
      <c r="C44" s="73" t="s">
        <v>17</v>
      </c>
      <c r="D44" s="30">
        <v>0.0</v>
      </c>
      <c r="E44" s="69"/>
      <c r="F44" s="70"/>
      <c r="G44" s="70"/>
    </row>
    <row r="45">
      <c r="A45" s="71" t="s">
        <v>78</v>
      </c>
      <c r="B45" s="72" t="s">
        <v>79</v>
      </c>
      <c r="C45" s="73" t="s">
        <v>17</v>
      </c>
      <c r="D45" s="30">
        <v>0.0</v>
      </c>
      <c r="E45" s="69"/>
      <c r="F45" s="70"/>
      <c r="G45" s="70"/>
    </row>
    <row r="46">
      <c r="A46" s="71" t="s">
        <v>80</v>
      </c>
      <c r="B46" s="72" t="s">
        <v>81</v>
      </c>
      <c r="C46" s="73" t="s">
        <v>17</v>
      </c>
      <c r="D46" s="30">
        <v>0.0</v>
      </c>
      <c r="E46" s="69"/>
      <c r="F46" s="70"/>
      <c r="G46" s="70"/>
    </row>
    <row r="47">
      <c r="A47" s="71" t="s">
        <v>82</v>
      </c>
      <c r="B47" s="72" t="s">
        <v>83</v>
      </c>
      <c r="C47" s="73" t="s">
        <v>17</v>
      </c>
      <c r="D47" s="30">
        <v>0.0</v>
      </c>
      <c r="E47" s="69"/>
      <c r="F47" s="70"/>
      <c r="G47" s="70"/>
    </row>
    <row r="48">
      <c r="A48" s="71" t="s">
        <v>84</v>
      </c>
      <c r="B48" s="72" t="s">
        <v>85</v>
      </c>
      <c r="C48" s="73" t="s">
        <v>17</v>
      </c>
      <c r="D48" s="30">
        <v>0.0</v>
      </c>
      <c r="E48" s="69"/>
      <c r="F48" s="70"/>
      <c r="G48" s="70"/>
    </row>
    <row r="49">
      <c r="A49" s="71" t="s">
        <v>86</v>
      </c>
      <c r="B49" s="72" t="s">
        <v>87</v>
      </c>
      <c r="C49" s="73" t="s">
        <v>17</v>
      </c>
      <c r="D49" s="30">
        <v>0.0</v>
      </c>
      <c r="E49" s="69"/>
      <c r="F49" s="70"/>
      <c r="G49" s="70"/>
    </row>
    <row r="50">
      <c r="A50" s="71" t="s">
        <v>88</v>
      </c>
      <c r="B50" s="72" t="s">
        <v>89</v>
      </c>
      <c r="C50" s="73" t="s">
        <v>17</v>
      </c>
      <c r="D50" s="30">
        <v>0.0</v>
      </c>
      <c r="E50" s="69"/>
      <c r="F50" s="70"/>
      <c r="G50" s="70"/>
    </row>
    <row r="51">
      <c r="A51" s="71" t="s">
        <v>90</v>
      </c>
      <c r="B51" s="72" t="s">
        <v>91</v>
      </c>
      <c r="C51" s="74" t="s">
        <v>17</v>
      </c>
      <c r="D51" s="30">
        <v>0.0</v>
      </c>
      <c r="E51" s="69"/>
      <c r="F51" s="70"/>
      <c r="G51" s="70"/>
    </row>
    <row r="52" ht="18.75" customHeight="1">
      <c r="A52" s="62"/>
      <c r="B52" s="63"/>
      <c r="C52" s="64"/>
      <c r="D52" s="64"/>
      <c r="E52" s="23"/>
      <c r="F52" s="31"/>
      <c r="G52" s="31"/>
    </row>
    <row r="53">
      <c r="A53" s="48" t="s">
        <v>92</v>
      </c>
      <c r="B53" s="18" t="s">
        <v>93</v>
      </c>
      <c r="C53" s="20" t="s">
        <v>12</v>
      </c>
      <c r="D53" s="75"/>
      <c r="E53" s="23"/>
      <c r="F53" s="31"/>
      <c r="G53" s="31"/>
    </row>
    <row r="54">
      <c r="A54" s="25" t="s">
        <v>94</v>
      </c>
      <c r="B54" s="26" t="s">
        <v>95</v>
      </c>
      <c r="C54" s="28" t="s">
        <v>17</v>
      </c>
      <c r="D54" s="30">
        <v>0.0</v>
      </c>
      <c r="E54" s="23"/>
      <c r="F54" s="31"/>
      <c r="G54" s="31"/>
    </row>
    <row r="55">
      <c r="A55" s="25" t="s">
        <v>96</v>
      </c>
      <c r="B55" s="26" t="s">
        <v>97</v>
      </c>
      <c r="C55" s="28" t="s">
        <v>17</v>
      </c>
      <c r="D55" s="30">
        <v>0.0</v>
      </c>
      <c r="E55" s="23"/>
      <c r="F55" s="31"/>
      <c r="G55" s="31"/>
    </row>
    <row r="56">
      <c r="A56" s="25" t="s">
        <v>98</v>
      </c>
      <c r="B56" s="26" t="s">
        <v>99</v>
      </c>
      <c r="C56" s="28" t="s">
        <v>17</v>
      </c>
      <c r="D56" s="30">
        <v>0.0</v>
      </c>
      <c r="E56" s="23"/>
      <c r="F56" s="31"/>
      <c r="G56" s="31"/>
    </row>
    <row r="57">
      <c r="A57" s="25" t="s">
        <v>100</v>
      </c>
      <c r="B57" s="26" t="s">
        <v>101</v>
      </c>
      <c r="C57" s="28" t="s">
        <v>17</v>
      </c>
      <c r="D57" s="30">
        <v>0.0</v>
      </c>
      <c r="E57" s="23"/>
      <c r="F57" s="31"/>
      <c r="G57" s="31"/>
    </row>
    <row r="58">
      <c r="A58" s="25" t="s">
        <v>102</v>
      </c>
      <c r="B58" s="26" t="s">
        <v>103</v>
      </c>
      <c r="C58" s="28" t="s">
        <v>17</v>
      </c>
      <c r="D58" s="30">
        <v>0.0</v>
      </c>
      <c r="E58" s="23"/>
      <c r="F58" s="31"/>
      <c r="G58" s="31"/>
    </row>
    <row r="59">
      <c r="A59" s="25" t="s">
        <v>104</v>
      </c>
      <c r="B59" s="26" t="s">
        <v>105</v>
      </c>
      <c r="C59" s="28" t="s">
        <v>17</v>
      </c>
      <c r="D59" s="30">
        <v>0.0</v>
      </c>
      <c r="E59" s="23"/>
      <c r="F59" s="31"/>
      <c r="G59" s="31"/>
    </row>
    <row r="60">
      <c r="A60" s="25" t="s">
        <v>106</v>
      </c>
      <c r="B60" s="26" t="s">
        <v>107</v>
      </c>
      <c r="C60" s="28" t="s">
        <v>17</v>
      </c>
      <c r="D60" s="30">
        <v>0.0</v>
      </c>
      <c r="E60" s="23"/>
      <c r="F60" s="31"/>
      <c r="G60" s="31"/>
    </row>
    <row r="61" ht="18.75" customHeight="1">
      <c r="A61" s="62"/>
      <c r="B61" s="63"/>
      <c r="C61" s="64"/>
      <c r="D61" s="64"/>
      <c r="E61" s="23"/>
      <c r="F61" s="31"/>
      <c r="G61" s="31"/>
    </row>
    <row r="62">
      <c r="A62" s="48" t="s">
        <v>108</v>
      </c>
      <c r="B62" s="18" t="s">
        <v>109</v>
      </c>
      <c r="C62" s="20" t="s">
        <v>12</v>
      </c>
      <c r="D62" s="75"/>
      <c r="E62" s="23"/>
      <c r="F62" s="31"/>
      <c r="G62" s="31"/>
    </row>
    <row r="63">
      <c r="A63" s="37" t="s">
        <v>110</v>
      </c>
      <c r="B63" s="26" t="s">
        <v>111</v>
      </c>
      <c r="C63" s="28" t="s">
        <v>17</v>
      </c>
      <c r="D63" s="30">
        <v>0.0</v>
      </c>
      <c r="E63" s="23"/>
      <c r="F63" s="31"/>
      <c r="G63" s="31"/>
    </row>
    <row r="64" ht="18.75" customHeight="1">
      <c r="A64" s="37" t="str">
        <f t="shared" ref="A64:C64" si="1">A43</f>
        <v> 1784-SDHC8</v>
      </c>
      <c r="B64" s="26" t="str">
        <f t="shared" si="1"/>
        <v>SUBMINISTRAMENT TARJA SD 8GB PER PLC COMPACTLOGIX O SWITCH STRATIX O HMI PANEL VIEW PLUS</v>
      </c>
      <c r="C64" s="26" t="str">
        <f t="shared" si="1"/>
        <v>ud.</v>
      </c>
      <c r="D64" s="30">
        <v>0.0</v>
      </c>
      <c r="E64" s="23"/>
      <c r="F64" s="31"/>
      <c r="G64" s="31"/>
    </row>
    <row r="65" ht="18.75" customHeight="1">
      <c r="A65" s="37" t="s">
        <v>112</v>
      </c>
      <c r="B65" s="26" t="s">
        <v>113</v>
      </c>
      <c r="C65" s="26" t="str">
        <f t="shared" ref="C65:C68" si="2">C44</f>
        <v>ud.</v>
      </c>
      <c r="D65" s="30">
        <v>0.0</v>
      </c>
      <c r="E65" s="23"/>
      <c r="F65" s="31"/>
      <c r="G65" s="31"/>
    </row>
    <row r="66" ht="18.75" customHeight="1">
      <c r="A66" s="37" t="s">
        <v>114</v>
      </c>
      <c r="B66" s="26" t="s">
        <v>115</v>
      </c>
      <c r="C66" s="26" t="str">
        <f t="shared" si="2"/>
        <v>ud.</v>
      </c>
      <c r="D66" s="30">
        <v>0.0</v>
      </c>
      <c r="E66" s="23"/>
      <c r="F66" s="31"/>
      <c r="G66" s="31"/>
    </row>
    <row r="67" ht="18.75" customHeight="1">
      <c r="A67" s="37" t="s">
        <v>116</v>
      </c>
      <c r="B67" s="26" t="s">
        <v>117</v>
      </c>
      <c r="C67" s="26" t="str">
        <f t="shared" si="2"/>
        <v>ud.</v>
      </c>
      <c r="D67" s="30">
        <v>0.0</v>
      </c>
      <c r="E67" s="23"/>
      <c r="F67" s="31"/>
      <c r="G67" s="31"/>
    </row>
    <row r="68" ht="18.75" customHeight="1">
      <c r="A68" s="37" t="s">
        <v>118</v>
      </c>
      <c r="B68" s="26" t="s">
        <v>119</v>
      </c>
      <c r="C68" s="26" t="str">
        <f t="shared" si="2"/>
        <v>ud.</v>
      </c>
      <c r="D68" s="30">
        <v>0.0</v>
      </c>
      <c r="E68" s="23"/>
      <c r="F68" s="31"/>
      <c r="G68" s="31"/>
    </row>
    <row r="69" ht="18.75" customHeight="1">
      <c r="A69" s="37" t="s">
        <v>120</v>
      </c>
      <c r="B69" s="26" t="s">
        <v>121</v>
      </c>
      <c r="C69" s="80" t="s">
        <v>122</v>
      </c>
      <c r="D69" s="30">
        <v>0.0</v>
      </c>
      <c r="E69" s="23"/>
      <c r="F69" s="31"/>
      <c r="G69" s="31"/>
    </row>
    <row r="70" ht="18.75" customHeight="1">
      <c r="A70" s="62"/>
      <c r="B70" s="63"/>
      <c r="C70" s="64"/>
      <c r="D70" s="64"/>
      <c r="E70" s="23"/>
      <c r="F70" s="31"/>
      <c r="G70" s="31"/>
    </row>
    <row r="71">
      <c r="A71" s="48" t="s">
        <v>123</v>
      </c>
      <c r="B71" s="18" t="s">
        <v>124</v>
      </c>
      <c r="C71" s="20" t="s">
        <v>12</v>
      </c>
      <c r="D71" s="22"/>
      <c r="E71" s="23"/>
      <c r="F71" s="23"/>
      <c r="G71" s="23"/>
    </row>
    <row r="72" ht="18.75" customHeight="1">
      <c r="A72" s="37" t="s">
        <v>125</v>
      </c>
      <c r="B72" s="26" t="s">
        <v>126</v>
      </c>
      <c r="C72" s="28" t="s">
        <v>17</v>
      </c>
      <c r="D72" s="30">
        <v>0.0</v>
      </c>
      <c r="E72" s="23"/>
      <c r="F72" s="31"/>
      <c r="G72" s="31"/>
    </row>
    <row r="73" ht="18.75" customHeight="1">
      <c r="A73" s="37" t="s">
        <v>127</v>
      </c>
      <c r="B73" s="26" t="s">
        <v>128</v>
      </c>
      <c r="C73" s="28" t="s">
        <v>17</v>
      </c>
      <c r="D73" s="30">
        <v>0.0</v>
      </c>
      <c r="E73" s="23"/>
      <c r="F73" s="31"/>
      <c r="G73" s="31"/>
    </row>
    <row r="74" ht="18.75" customHeight="1">
      <c r="A74" s="37" t="s">
        <v>129</v>
      </c>
      <c r="B74" s="26" t="s">
        <v>130</v>
      </c>
      <c r="C74" s="28" t="s">
        <v>17</v>
      </c>
      <c r="D74" s="30">
        <v>0.0</v>
      </c>
      <c r="E74" s="23"/>
      <c r="F74" s="31"/>
      <c r="G74" s="31"/>
    </row>
    <row r="75">
      <c r="A75" s="37" t="s">
        <v>131</v>
      </c>
      <c r="B75" s="26" t="s">
        <v>132</v>
      </c>
      <c r="C75" s="28" t="s">
        <v>17</v>
      </c>
      <c r="D75" s="30">
        <v>0.0</v>
      </c>
      <c r="E75" s="23"/>
      <c r="F75" s="31"/>
      <c r="G75" s="31"/>
    </row>
    <row r="76" ht="18.75" customHeight="1">
      <c r="A76" s="44"/>
      <c r="B76" s="46"/>
      <c r="C76" s="81"/>
      <c r="D76" s="82"/>
      <c r="E76" s="23"/>
      <c r="F76" s="31"/>
      <c r="G76" s="31"/>
    </row>
    <row r="77">
      <c r="A77" s="48" t="s">
        <v>133</v>
      </c>
      <c r="B77" s="38" t="s">
        <v>134</v>
      </c>
      <c r="C77" s="20" t="s">
        <v>12</v>
      </c>
      <c r="D77" s="75"/>
      <c r="E77" s="23"/>
      <c r="F77" s="31"/>
      <c r="G77" s="31"/>
    </row>
    <row r="78">
      <c r="A78" s="25" t="s">
        <v>135</v>
      </c>
      <c r="B78" s="26" t="s">
        <v>136</v>
      </c>
      <c r="C78" s="28" t="s">
        <v>17</v>
      </c>
      <c r="D78" s="30">
        <v>0.0</v>
      </c>
      <c r="E78" s="23"/>
      <c r="F78" s="31"/>
      <c r="G78" s="31"/>
    </row>
    <row r="79">
      <c r="A79" s="25" t="s">
        <v>137</v>
      </c>
      <c r="B79" s="26" t="s">
        <v>138</v>
      </c>
      <c r="C79" s="28" t="s">
        <v>17</v>
      </c>
      <c r="D79" s="30">
        <v>0.0</v>
      </c>
      <c r="E79" s="23"/>
      <c r="F79" s="31"/>
      <c r="G79" s="31"/>
    </row>
    <row r="80">
      <c r="A80" s="25" t="s">
        <v>139</v>
      </c>
      <c r="B80" s="26" t="s">
        <v>140</v>
      </c>
      <c r="C80" s="28" t="s">
        <v>17</v>
      </c>
      <c r="D80" s="30">
        <v>0.0</v>
      </c>
      <c r="E80" s="23"/>
      <c r="F80" s="31"/>
      <c r="G80" s="31"/>
    </row>
    <row r="81">
      <c r="A81" s="25" t="s">
        <v>141</v>
      </c>
      <c r="B81" s="26" t="s">
        <v>142</v>
      </c>
      <c r="C81" s="28" t="s">
        <v>17</v>
      </c>
      <c r="D81" s="30">
        <v>0.0</v>
      </c>
      <c r="E81" s="23"/>
      <c r="F81" s="31"/>
      <c r="G81" s="31"/>
    </row>
    <row r="82">
      <c r="A82" s="25" t="s">
        <v>143</v>
      </c>
      <c r="B82" s="26" t="s">
        <v>144</v>
      </c>
      <c r="C82" s="28" t="s">
        <v>17</v>
      </c>
      <c r="D82" s="30">
        <v>0.0</v>
      </c>
      <c r="E82" s="23"/>
      <c r="F82" s="31"/>
      <c r="G82" s="31"/>
    </row>
    <row r="83">
      <c r="A83" s="25" t="s">
        <v>145</v>
      </c>
      <c r="B83" s="26" t="s">
        <v>146</v>
      </c>
      <c r="C83" s="28" t="s">
        <v>17</v>
      </c>
      <c r="D83" s="30">
        <v>0.0</v>
      </c>
      <c r="E83" s="23"/>
      <c r="F83" s="31"/>
      <c r="G83" s="31"/>
    </row>
    <row r="84">
      <c r="A84" s="25" t="s">
        <v>147</v>
      </c>
      <c r="B84" s="26" t="s">
        <v>148</v>
      </c>
      <c r="C84" s="28" t="s">
        <v>17</v>
      </c>
      <c r="D84" s="30">
        <v>0.0</v>
      </c>
      <c r="E84" s="23"/>
      <c r="F84" s="31"/>
      <c r="G84" s="31"/>
    </row>
    <row r="85">
      <c r="A85" s="25" t="s">
        <v>149</v>
      </c>
      <c r="B85" s="26" t="s">
        <v>150</v>
      </c>
      <c r="C85" s="28" t="s">
        <v>17</v>
      </c>
      <c r="D85" s="30">
        <v>0.0</v>
      </c>
      <c r="E85" s="23"/>
      <c r="F85" s="31"/>
      <c r="G85" s="31"/>
    </row>
    <row r="86" ht="18.75" customHeight="1">
      <c r="A86" s="44"/>
      <c r="B86" s="46"/>
      <c r="C86" s="81"/>
      <c r="D86" s="82"/>
      <c r="E86" s="23"/>
      <c r="F86" s="31"/>
      <c r="G86" s="31"/>
    </row>
    <row r="87" ht="21.0" customHeight="1">
      <c r="A87" s="48" t="s">
        <v>151</v>
      </c>
      <c r="B87" s="18" t="s">
        <v>152</v>
      </c>
      <c r="C87" s="20" t="s">
        <v>12</v>
      </c>
      <c r="D87" s="75"/>
      <c r="E87" s="23"/>
      <c r="F87" s="31"/>
      <c r="G87" s="31"/>
    </row>
    <row r="88">
      <c r="A88" s="37" t="s">
        <v>153</v>
      </c>
      <c r="B88" s="26" t="s">
        <v>154</v>
      </c>
      <c r="C88" s="28" t="s">
        <v>17</v>
      </c>
      <c r="D88" s="30">
        <v>0.0</v>
      </c>
      <c r="E88" s="23"/>
      <c r="F88" s="31"/>
      <c r="G88" s="31"/>
    </row>
    <row r="89" ht="21.0" customHeight="1">
      <c r="A89" s="44"/>
      <c r="B89" s="46"/>
      <c r="C89" s="81"/>
      <c r="D89" s="82"/>
      <c r="E89" s="23"/>
      <c r="F89" s="31"/>
      <c r="G89" s="31"/>
    </row>
    <row r="90" ht="12.0" customHeight="1">
      <c r="A90" s="23"/>
      <c r="B90" s="23"/>
      <c r="C90" s="23"/>
      <c r="D90" s="23"/>
      <c r="E90" s="23"/>
      <c r="F90" s="23"/>
      <c r="G90" s="23"/>
    </row>
    <row r="91" ht="12.0" customHeight="1">
      <c r="A91" s="23"/>
      <c r="B91" s="89" t="s">
        <v>155</v>
      </c>
      <c r="C91" s="89"/>
      <c r="D91" s="23"/>
      <c r="E91" s="23"/>
      <c r="F91" s="23"/>
      <c r="G91" s="23"/>
    </row>
    <row r="92" ht="12.0" customHeight="1">
      <c r="A92" s="23"/>
      <c r="B92" s="90"/>
      <c r="C92" s="90"/>
      <c r="D92" s="23"/>
      <c r="E92" s="23"/>
      <c r="F92" s="23"/>
      <c r="G92" s="23"/>
    </row>
    <row r="93" ht="12.0" customHeight="1">
      <c r="A93" s="23"/>
      <c r="B93" s="91" t="s">
        <v>156</v>
      </c>
      <c r="C93" s="91"/>
      <c r="D93" s="23"/>
      <c r="E93" s="23"/>
      <c r="F93" s="23"/>
      <c r="G93" s="23"/>
    </row>
    <row r="94" ht="12.0" customHeight="1">
      <c r="A94" s="23"/>
      <c r="B94" s="90"/>
      <c r="C94" s="90"/>
      <c r="D94" s="23"/>
      <c r="E94" s="23"/>
      <c r="F94" s="23"/>
      <c r="G94" s="23"/>
    </row>
    <row r="95" ht="12.0" customHeight="1">
      <c r="A95" s="23"/>
      <c r="B95" s="23"/>
      <c r="C95" s="92"/>
      <c r="D95" s="23"/>
      <c r="E95" s="23"/>
    </row>
    <row r="96" ht="12.0" customHeight="1">
      <c r="A96" s="23"/>
      <c r="B96" s="92" t="s">
        <v>157</v>
      </c>
      <c r="C96" s="93"/>
      <c r="D96" s="23"/>
    </row>
    <row r="97" ht="12.0" customHeight="1">
      <c r="A97" s="23"/>
      <c r="B97" s="94" t="s">
        <v>158</v>
      </c>
      <c r="C97" s="94"/>
      <c r="D97" s="23"/>
    </row>
    <row r="98" ht="12.0" customHeight="1">
      <c r="A98" s="23"/>
      <c r="B98" s="23"/>
      <c r="C98" s="23"/>
      <c r="D98" s="23"/>
    </row>
    <row r="99" ht="12.0" customHeight="1">
      <c r="A99" s="23"/>
      <c r="B99" s="23"/>
      <c r="C99" s="23"/>
      <c r="D99" s="23"/>
    </row>
  </sheetData>
  <mergeCells count="2">
    <mergeCell ref="C1:D1"/>
    <mergeCell ref="A2:B2"/>
  </mergeCells>
  <printOptions horizontalCentered="1"/>
  <pageMargins bottom="0.7480314960629921" footer="0.0" header="0.0" left="0.2362204724409449" right="0.2362204724409449" top="0.7480314960629921"/>
  <pageSetup paperSize="9" scale="6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2.63" defaultRowHeight="15.0"/>
  <cols>
    <col customWidth="1" min="1" max="1" width="18.5"/>
    <col customWidth="1" min="2" max="2" width="6.75"/>
    <col customWidth="1" min="3" max="3" width="97.75"/>
    <col customWidth="1" min="4" max="4" width="7.88"/>
    <col customWidth="1" min="5" max="5" width="10.5"/>
    <col customWidth="1" min="6" max="6" width="10.0"/>
    <col customWidth="1" min="7" max="8" width="11.5"/>
  </cols>
  <sheetData>
    <row r="1" ht="54.75" customHeight="1">
      <c r="A1" s="5" t="str">
        <f>'Quadre Preus'!A1</f>
        <v>N.º EXP AB/SAN/????</v>
      </c>
      <c r="B1" s="10" t="str">
        <f>'Quadre Preus'!B1</f>
        <v>ESCOMESA I AUTOMATITZACIÓ DE LA BASSA DE LA VALL BAIXA (SANT VICENÇ DELS HORTS)</v>
      </c>
      <c r="D1" s="12" t="str">
        <f>'Quadre Preus'!C1</f>
        <v>NOM LICITADOR</v>
      </c>
    </row>
    <row r="2" ht="24.75" customHeight="1">
      <c r="A2" s="14" t="s">
        <v>7</v>
      </c>
    </row>
    <row r="3" ht="14.25" customHeight="1">
      <c r="A3" s="14"/>
    </row>
    <row r="4" ht="12.0" customHeight="1">
      <c r="A4" s="17" t="s">
        <v>4</v>
      </c>
      <c r="B4" s="19" t="s">
        <v>11</v>
      </c>
      <c r="C4" s="21" t="s">
        <v>5</v>
      </c>
      <c r="D4" s="24" t="s">
        <v>13</v>
      </c>
      <c r="E4" s="24" t="s">
        <v>8</v>
      </c>
      <c r="F4" s="24" t="s">
        <v>16</v>
      </c>
    </row>
    <row r="5" ht="12.0" customHeight="1">
      <c r="A5" s="27"/>
      <c r="B5" s="29"/>
      <c r="C5" s="29"/>
      <c r="D5" s="29"/>
      <c r="E5" s="29"/>
      <c r="F5" s="29"/>
    </row>
    <row r="6" ht="19.5" customHeight="1">
      <c r="A6" s="35" t="str">
        <f>'Quadre Preus'!A6</f>
        <v>1.1          </v>
      </c>
      <c r="B6" s="36" t="s">
        <v>12</v>
      </c>
      <c r="C6" s="38" t="str">
        <f>'Quadre Preus'!B6</f>
        <v>PROJECTE</v>
      </c>
      <c r="D6" s="39"/>
      <c r="E6" s="40"/>
      <c r="F6" s="41"/>
      <c r="G6" s="42"/>
      <c r="H6" s="42"/>
    </row>
    <row r="7">
      <c r="A7" s="44" t="str">
        <f>'Quadre Preus'!A7</f>
        <v>PL01</v>
      </c>
      <c r="B7" s="45" t="str">
        <f>'Quadre Preus'!C7</f>
        <v>ud.</v>
      </c>
      <c r="C7" s="46" t="str">
        <f>'Quadre Preus'!B7</f>
        <v>ENGINYERIA DE DETALL OBJECTE DEL CONCURS
- Enginyeria de detall constructiva
- Enginyeria de detall elèctrica
- Enginyeria de detall dels programes dels PLCs i HMI
- Enginyeria de detall ampliacions SCADA</v>
      </c>
      <c r="D7" s="47">
        <v>1.0</v>
      </c>
      <c r="E7" s="49">
        <f>'Quadre Preus'!D7</f>
        <v>0</v>
      </c>
      <c r="F7" s="50">
        <f>ROUND(D7*E7,2)</f>
        <v>0</v>
      </c>
      <c r="G7" s="51"/>
      <c r="H7" s="51"/>
    </row>
    <row r="8" ht="13.5" customHeight="1">
      <c r="A8" s="52"/>
      <c r="B8" s="53"/>
      <c r="C8" s="54" t="str">
        <f>"TOTAL " &amp; A6  &amp; C6</f>
        <v>TOTAL 1.1          PROJECTE</v>
      </c>
      <c r="D8" s="55"/>
      <c r="E8" s="40"/>
      <c r="F8" s="41">
        <f>SUM(F7)</f>
        <v>0</v>
      </c>
      <c r="G8" s="42"/>
      <c r="H8" s="42"/>
    </row>
    <row r="9" ht="12.0" customHeight="1">
      <c r="A9" s="56"/>
      <c r="B9" s="57"/>
      <c r="C9" s="58"/>
      <c r="D9" s="59"/>
      <c r="E9" s="59"/>
      <c r="F9" s="60"/>
      <c r="G9" s="61"/>
      <c r="H9" s="61"/>
    </row>
    <row r="10" ht="12.0" customHeight="1">
      <c r="A10" s="35" t="str">
        <f>'Quadre Preus'!A9</f>
        <v>1.2          </v>
      </c>
      <c r="B10" s="36" t="s">
        <v>12</v>
      </c>
      <c r="C10" s="38" t="str">
        <f>'Quadre Preus'!B9</f>
        <v>ESCOMESA ELÈCTRICA</v>
      </c>
      <c r="D10" s="39"/>
      <c r="E10" s="40"/>
      <c r="F10" s="41"/>
      <c r="G10" s="61"/>
      <c r="H10" s="61"/>
    </row>
    <row r="11" ht="12.0" customHeight="1">
      <c r="A11" s="44" t="str">
        <f>'Quadre Preus'!A10</f>
        <v>EE01</v>
      </c>
      <c r="B11" s="45" t="str">
        <f>'Quadre Preus'!C10</f>
        <v>ud.</v>
      </c>
      <c r="C11" s="46" t="str">
        <f>'Quadre Preus'!B10</f>
        <v>OBRA RECEPCIÓ ESCOMESA
- Creació de puntalet d'escomesa aèria i nínxol al límit de la zona pública/privada de la parcela, amb accés directe 24h i també de caixa de protecció i mesura (CPM), segons especificacions de distribuidora del ANNEX 01. Inclou esbrossat zona.</v>
      </c>
      <c r="D11" s="47">
        <v>1.0</v>
      </c>
      <c r="E11" s="49">
        <f>'Quadre Preus'!D10</f>
        <v>0</v>
      </c>
      <c r="F11" s="50">
        <f t="shared" ref="F11:F14" si="1">ROUND(D11*E11,2)</f>
        <v>0</v>
      </c>
      <c r="G11" s="61"/>
      <c r="H11" s="61"/>
    </row>
    <row r="12" ht="12.0" customHeight="1">
      <c r="A12" s="44" t="str">
        <f>'Quadre Preus'!A11</f>
        <v>EE02</v>
      </c>
      <c r="B12" s="45" t="str">
        <f>'Quadre Preus'!C11</f>
        <v>ud.</v>
      </c>
      <c r="C12" s="46" t="str">
        <f>'Quadre Preus'!B11</f>
        <v>OBRA DES DE RECEPCIÓ ESCOMESA FINS CASETA DE CONTROL
- Canalització de serveis amb dos conductes de polieitilè corrugat de doble paret, DN125 , formigonats, exacavació de 0,80 m de fondaria i 40 cm d'ample, recoberts amb sorra, cinta de senyalització, rebliment de terres de la propia excavació. Longitud estimada 60 ml.</v>
      </c>
      <c r="D12" s="47">
        <v>1.0</v>
      </c>
      <c r="E12" s="49">
        <f>'Quadre Preus'!D11</f>
        <v>0</v>
      </c>
      <c r="F12" s="50">
        <f t="shared" si="1"/>
        <v>0</v>
      </c>
      <c r="G12" s="61"/>
      <c r="H12" s="61"/>
    </row>
    <row r="13" ht="12.0" customHeight="1">
      <c r="A13" s="44" t="str">
        <f>'Quadre Preus'!A12</f>
        <v>EE03</v>
      </c>
      <c r="B13" s="45" t="str">
        <f>'Quadre Preus'!C12</f>
        <v>ud.</v>
      </c>
      <c r="C13" s="46" t="str">
        <f>'Quadre Preus'!B12</f>
        <v>LEGALITZACIÓ INSTAL·LACIÓ ELÈCTRICA</v>
      </c>
      <c r="D13" s="47">
        <v>1.0</v>
      </c>
      <c r="E13" s="49">
        <f>'Quadre Preus'!D12</f>
        <v>0</v>
      </c>
      <c r="F13" s="50">
        <f t="shared" si="1"/>
        <v>0</v>
      </c>
      <c r="G13" s="61"/>
      <c r="H13" s="61"/>
    </row>
    <row r="14" ht="12.0" customHeight="1">
      <c r="A14" s="44" t="str">
        <f>'Quadre Preus'!A13</f>
        <v>EE04</v>
      </c>
      <c r="B14" s="45" t="str">
        <f>'Quadre Preus'!C13</f>
        <v>ud.</v>
      </c>
      <c r="C14" s="46" t="str">
        <f>'Quadre Preus'!B13</f>
        <v>CABLES INTERIORS ESCOMESA ELÈCTRICA
- Subministrament i instal·lació de cables interiors entre obra recepció escomesa i caseta de control</v>
      </c>
      <c r="D14" s="47">
        <v>1.0</v>
      </c>
      <c r="E14" s="49">
        <f>'Quadre Preus'!D13</f>
        <v>0</v>
      </c>
      <c r="F14" s="50">
        <f t="shared" si="1"/>
        <v>0</v>
      </c>
      <c r="G14" s="61"/>
      <c r="H14" s="61"/>
    </row>
    <row r="15" ht="12.0" customHeight="1">
      <c r="A15" s="52"/>
      <c r="B15" s="53"/>
      <c r="C15" s="54" t="str">
        <f>"TOTAL " &amp; A10  &amp; C10</f>
        <v>TOTAL 1.2          ESCOMESA ELÈCTRICA</v>
      </c>
      <c r="D15" s="55"/>
      <c r="E15" s="40"/>
      <c r="F15" s="41">
        <f>SUM(F11:F14)</f>
        <v>0</v>
      </c>
      <c r="G15" s="61"/>
      <c r="H15" s="61"/>
    </row>
    <row r="16" ht="12.0" customHeight="1">
      <c r="A16" s="56"/>
      <c r="B16" s="57"/>
      <c r="C16" s="58"/>
      <c r="D16" s="59"/>
      <c r="E16" s="59"/>
      <c r="F16" s="60"/>
      <c r="G16" s="61"/>
      <c r="H16" s="61"/>
    </row>
    <row r="17" ht="12.0" customHeight="1">
      <c r="A17" s="35" t="str">
        <f>'Quadre Preus'!A15</f>
        <v>1.3          </v>
      </c>
      <c r="B17" s="36" t="s">
        <v>12</v>
      </c>
      <c r="C17" s="38" t="str">
        <f>'Quadre Preus'!B15</f>
        <v>OBRA CIVIL</v>
      </c>
      <c r="D17" s="39"/>
      <c r="E17" s="40"/>
      <c r="F17" s="41"/>
      <c r="G17" s="61"/>
      <c r="H17" s="61"/>
    </row>
    <row r="18" ht="12.0" customHeight="1">
      <c r="A18" s="44" t="str">
        <f>'Quadre Preus'!A16</f>
        <v>OC01</v>
      </c>
      <c r="B18" s="45" t="str">
        <f>'Quadre Preus'!C16</f>
        <v>ud.</v>
      </c>
      <c r="C18" s="46" t="str">
        <f>'Quadre Preus'!B16</f>
        <v>OBRA CONNEXIÓ ARQUETA VÀLVULES A CASETA CONTROL
- Canalització de serveis amb dos conductes de polieitilè corrugat de doble paret, DN63 , exacavació de 0,75 m de fondaria i 30 cm d'ample, recoberts amb sorra, cinta de senyalització, rebliment de terres de la propia excavació. Longitud estimada 12 ml.</v>
      </c>
      <c r="D18" s="47">
        <v>1.0</v>
      </c>
      <c r="E18" s="49">
        <f>'Quadre Preus'!D16</f>
        <v>0</v>
      </c>
      <c r="F18" s="50">
        <f t="shared" ref="F18:F23" si="2">ROUND(D18*E18,2)</f>
        <v>0</v>
      </c>
      <c r="G18" s="61"/>
      <c r="H18" s="61"/>
    </row>
    <row r="19" ht="12.0" customHeight="1">
      <c r="A19" s="44" t="str">
        <f>'Quadre Preus'!A17</f>
        <v>OC02</v>
      </c>
      <c r="B19" s="45" t="str">
        <f>'Quadre Preus'!C17</f>
        <v>ud.</v>
      </c>
      <c r="C19" s="46" t="str">
        <f>'Quadre Preus'!B17</f>
        <v>OBRA CONNEXIO CASETA DE CONTROL I MESURA DE NIVELL BASSA
- Canalització de serveis amb dos conductes de polieitilè corrugat de doble paret, DN63 , exacavació de 0,75 m de fondaria i 30 cm d'ample, recoberts amb sorra, cinta de senyalització, rebliment de terres de la propia excavació. Longitud esimada 18ml.
- Inclou arqueta de registre prefabricada de 30x30x30cm amb tapa de 40x40cm</v>
      </c>
      <c r="D19" s="47">
        <v>1.0</v>
      </c>
      <c r="E19" s="49">
        <f>'Quadre Preus'!D17</f>
        <v>0</v>
      </c>
      <c r="F19" s="50">
        <f t="shared" si="2"/>
        <v>0</v>
      </c>
      <c r="G19" s="61"/>
      <c r="H19" s="61"/>
    </row>
    <row r="20" ht="12.0" customHeight="1">
      <c r="A20" s="44" t="str">
        <f>'Quadre Preus'!A18</f>
        <v>OC03</v>
      </c>
      <c r="B20" s="45" t="str">
        <f>'Quadre Preus'!C18</f>
        <v>ud.</v>
      </c>
      <c r="C20" s="46" t="str">
        <f>'Quadre Preus'!B18</f>
        <v>REMODELACIÓ D'ARQUETA EXISTENT PER EQUIPS HIDRÀULICS BASSA DE LA VALL BAIXA
- Embragatge i elevació d'estructures de formigó armat, i retirada a un costat amb grua de l'element de coberta de l'arqueta, i posterior col·locació al finalitzar els treballs. Pes estimat de la llosa 15 tn.
- Perforació de mur de formigó armat per a formació de passamurs fins a 200 mm de diàmetre nominal amb un gruix de paret entre 20 i 30 cm amb equip de barrinat amb broca de diamant intercambiable, entre 100 i 400 mm de diàmetre.
- Demolició de massissos d'obra de fàbrica o formigó en interior de l'arqueta, extracció de runa i càrrega sobre camió.
- Càrrega amb mitjans mecànics i transport de residus inerts o no especials a instal·lació autoritzada de gestió de residus, amb camió per a transport de 12 t, amb un recorregut de més de 10 i fins a 15 km.
- Deposició controlada a centre de reciclatge de residus barrejats inerts amb una densitat 1,0 t/m3, procedents de construcció o demolició, amb codi 170107 segons la Llista Europea de Residus.
- Subministrament i instal·lació de graons (fins a 20 graons) per a pou de registre de polipropilè armat, de 250x350x250 mm i 3 kg de pes, col·locat amb morter de ciment 1:6, elaborat a l'obra.
- Subministrament i instal·lació de dispositiu de seguretat consistent en una barra telescòpica retràctil i base de suport per a instal·lació en paret o pates dins d'arqueta. Material: acer inoxidable AIXI 316 efecte pulit mirall. De marca IVERNA 2000 o similar. Completament muntat i en funcionament.
- Inclou suministrament i instal·lació d'elements de reacció/suport per equips hidràulics (colzes, vàlvules, reduccions, cabalímetre, etc.) de fàbrica de bloc o formigó, inclòs p.p. d'abarcons i tacs d'ancoratge químic.
- Subministrament i instal·lació de punt de llum en interior de l'arqueta de vàlvules, inclòs cablejat i proteccions.
- Formació de nou registre d'accés de personal en la llosa de coberta de l'arqueta. Perforació de quatre taladres amb broca , tall de la llosa amb disc o fil de diamant formant una obertura de 75x75 cm,  per inserir bastiment de fosa dúctil quadrat de 910x910 mm, amb orificis d'ancoratge, i dues tapes triangulars amb articulació integrada i pas lliure 750x750 mm, tipus D400 segons norma EN124, instal·lada.</v>
      </c>
      <c r="D20" s="47">
        <v>1.0</v>
      </c>
      <c r="E20" s="49">
        <f>'Quadre Preus'!D18</f>
        <v>0</v>
      </c>
      <c r="F20" s="50">
        <f t="shared" si="2"/>
        <v>0</v>
      </c>
      <c r="G20" s="61"/>
      <c r="H20" s="61"/>
    </row>
    <row r="21" ht="12.0" customHeight="1">
      <c r="A21" s="44" t="str">
        <f>'Quadre Preus'!A19</f>
        <v>OC04</v>
      </c>
      <c r="B21" s="45" t="str">
        <f>'Quadre Preus'!C19</f>
        <v>ud.</v>
      </c>
      <c r="C21" s="46" t="str">
        <f>'Quadre Preus'!B19</f>
        <v>CONDICIONAMENT CASETA EXISTENT
- Esbrossada i neteja voltants caseta
- Buidat, neteja i pintura interior caseta
- Pintura exterior caseta
- Adequació entrada subterrania de tubulars</v>
      </c>
      <c r="D21" s="47">
        <v>1.0</v>
      </c>
      <c r="E21" s="49">
        <f>'Quadre Preus'!D19</f>
        <v>0</v>
      </c>
      <c r="F21" s="50">
        <f t="shared" si="2"/>
        <v>0</v>
      </c>
      <c r="G21" s="61"/>
      <c r="H21" s="61"/>
    </row>
    <row r="22" ht="12.0" customHeight="1">
      <c r="A22" s="44" t="str">
        <f>'Quadre Preus'!A20</f>
        <v>OC05</v>
      </c>
      <c r="B22" s="45" t="str">
        <f>'Quadre Preus'!C20</f>
        <v>ud.</v>
      </c>
      <c r="C22" s="46" t="str">
        <f>'Quadre Preus'!B20</f>
        <v>SUBMINISTRAMENT I INSTAL·LACIÓ PORTA BLINDADA PER CASETA EXISTENT
- Retirada totxanes actuals
- Tancament mitjançant pany i candaus amb clau tipus Aigües de Barcelona</v>
      </c>
      <c r="D22" s="47">
        <v>1.0</v>
      </c>
      <c r="E22" s="49">
        <f>'Quadre Preus'!D20</f>
        <v>0</v>
      </c>
      <c r="F22" s="50">
        <f t="shared" si="2"/>
        <v>0</v>
      </c>
      <c r="G22" s="61"/>
      <c r="H22" s="61"/>
    </row>
    <row r="23" ht="12.0" customHeight="1">
      <c r="A23" s="44" t="str">
        <f>'Quadre Preus'!A21</f>
        <v>OC06</v>
      </c>
      <c r="B23" s="45" t="str">
        <f>'Quadre Preus'!C21</f>
        <v>ud.</v>
      </c>
      <c r="C23" s="46" t="str">
        <f>'Quadre Preus'!B21</f>
        <v>OBRA PER INSTAL·LACIÓ DE SENSOR NIVELL EN BASSA
- Subministrament tub rígit polietilé diametre 40mm. Longuitud estimada 13ml.
- Subministrament abraçaderes per subjecció de tub rígit en llosses dins bassa inox 316L. 2 abraçaderes per llossa, 2 llosses.</v>
      </c>
      <c r="D23" s="47">
        <v>1.0</v>
      </c>
      <c r="E23" s="49">
        <f>'Quadre Preus'!D21</f>
        <v>0</v>
      </c>
      <c r="F23" s="50">
        <f t="shared" si="2"/>
        <v>0</v>
      </c>
      <c r="G23" s="61"/>
      <c r="H23" s="61"/>
    </row>
    <row r="24" ht="12.0" customHeight="1">
      <c r="A24" s="52"/>
      <c r="B24" s="53"/>
      <c r="C24" s="54" t="str">
        <f>"TOTAL " &amp; A17  &amp; C17</f>
        <v>TOTAL 1.3          OBRA CIVIL</v>
      </c>
      <c r="D24" s="55"/>
      <c r="E24" s="40"/>
      <c r="F24" s="41">
        <f>SUM(F18:F23)</f>
        <v>0</v>
      </c>
      <c r="G24" s="61"/>
      <c r="H24" s="61"/>
    </row>
    <row r="25" ht="12.0" customHeight="1">
      <c r="A25" s="56"/>
      <c r="B25" s="57"/>
      <c r="C25" s="58"/>
      <c r="D25" s="59"/>
      <c r="E25" s="59"/>
      <c r="F25" s="60"/>
      <c r="G25" s="61"/>
      <c r="H25" s="61"/>
    </row>
    <row r="26" ht="19.5" customHeight="1">
      <c r="A26" s="35" t="str">
        <f>'Quadre Preus'!A23</f>
        <v>1.4          </v>
      </c>
      <c r="B26" s="36" t="s">
        <v>12</v>
      </c>
      <c r="C26" s="38" t="str">
        <f>'Quadre Preus'!B23</f>
        <v>ARMARIS</v>
      </c>
      <c r="D26" s="39"/>
      <c r="E26" s="40"/>
      <c r="F26" s="41"/>
      <c r="G26" s="42"/>
      <c r="H26" s="42"/>
    </row>
    <row r="27">
      <c r="A27" s="44" t="str">
        <f>'Quadre Preus'!A24</f>
        <v>AR01</v>
      </c>
      <c r="B27" s="45" t="str">
        <f>'Quadre Preus'!C24</f>
        <v>ud.</v>
      </c>
      <c r="C27" s="46" t="str">
        <f>'Quadre Preus'!B24</f>
        <v>SUBMINISTRAMENT ARMARI ACER SCHNEIDER PANELSET SM, O SIMILAR.
- D'ample 1000mm, alçada 1800mm i fons 500mm
- Protecció IP55
- Placa de fons
- Dos portes cegues amb maneta
- Suports de fixació mural
- Portadocuments
- Socol de 100mm
- Regleta de posada a terra
- Iluminació interior LED
- Interruptor de porta</v>
      </c>
      <c r="D27" s="47">
        <v>1.0</v>
      </c>
      <c r="E27" s="49">
        <f>'Quadre Preus'!D24</f>
        <v>0</v>
      </c>
      <c r="F27" s="50">
        <f>ROUND(D27*E27,2)</f>
        <v>0</v>
      </c>
      <c r="G27" s="51"/>
      <c r="H27" s="51"/>
    </row>
    <row r="28" ht="12.0" customHeight="1">
      <c r="A28" s="52"/>
      <c r="B28" s="53"/>
      <c r="C28" s="54" t="str">
        <f>"TOTAL " &amp; A26  &amp; C26</f>
        <v>TOTAL 1.4          ARMARIS</v>
      </c>
      <c r="D28" s="55"/>
      <c r="E28" s="40"/>
      <c r="F28" s="41">
        <f>SUM(F27)</f>
        <v>0</v>
      </c>
      <c r="G28" s="61"/>
      <c r="H28" s="61"/>
    </row>
    <row r="29" ht="12.0" customHeight="1">
      <c r="A29" s="76"/>
      <c r="B29" s="77"/>
      <c r="C29" s="78"/>
      <c r="D29" s="77"/>
      <c r="E29" s="77"/>
      <c r="F29" s="77"/>
      <c r="G29" s="77"/>
      <c r="H29" s="77"/>
    </row>
    <row r="30" ht="19.5" customHeight="1">
      <c r="A30" s="35" t="str">
        <f>'Quadre Preus'!A26</f>
        <v>1.5          </v>
      </c>
      <c r="B30" s="36" t="s">
        <v>12</v>
      </c>
      <c r="C30" s="38" t="str">
        <f>'Quadre Preus'!B26</f>
        <v>INSTAL·LACIONS ELÈCTRIQUES 220VCA</v>
      </c>
      <c r="D30" s="39"/>
      <c r="E30" s="40"/>
      <c r="F30" s="41"/>
      <c r="G30" s="42"/>
      <c r="H30" s="42"/>
    </row>
    <row r="31">
      <c r="A31" s="44" t="str">
        <f>'Quadre Preus'!A27</f>
        <v>220VCA01</v>
      </c>
      <c r="B31" s="45" t="str">
        <f>'Quadre Preus'!C27</f>
        <v>ud.</v>
      </c>
      <c r="C31" s="46" t="str">
        <f>'Quadre Preus'!B27</f>
        <v>ILUMINACIÓ INTERIOR CASETA
- Subministrament i instal·lació de punt de llum en interior de caseta de control, inclòs cablejat i proteccions.</v>
      </c>
      <c r="D31" s="47">
        <v>1.0</v>
      </c>
      <c r="E31" s="49">
        <f>'Quadre Preus'!D27</f>
        <v>0</v>
      </c>
      <c r="F31" s="50">
        <f t="shared" ref="F31:F32" si="3">ROUND(D31*E31,2)</f>
        <v>0</v>
      </c>
      <c r="G31" s="51"/>
      <c r="H31" s="51"/>
    </row>
    <row r="32">
      <c r="A32" s="44" t="str">
        <f>'Quadre Preus'!A28</f>
        <v>220VCA02</v>
      </c>
      <c r="B32" s="45" t="str">
        <f>'Quadre Preus'!C28</f>
        <v>ud.</v>
      </c>
      <c r="C32" s="46" t="str">
        <f>'Quadre Preus'!B28</f>
        <v>ILUMINACIÓ EXTERIOR CASETA
- Subministrament i instal·lació de punt de llum en l'exterior de la caseta de control, amb braç mural d'alumini de entre 75 i 100 cm, ancorat a la paret amb ancoratge químic o mecànic, i luminària LED per exterior (100-150 lux), grau de protecció IP66, inclós cablejat, encesa amb sensor de moviment temporitzat, i connexionat a quadre elèctric, amb proteccions.</v>
      </c>
      <c r="D32" s="47">
        <v>1.0</v>
      </c>
      <c r="E32" s="49">
        <f>'Quadre Preus'!D28</f>
        <v>0</v>
      </c>
      <c r="F32" s="50">
        <f t="shared" si="3"/>
        <v>0</v>
      </c>
      <c r="G32" s="51"/>
      <c r="H32" s="51"/>
    </row>
    <row r="33" ht="13.5" customHeight="1">
      <c r="A33" s="52"/>
      <c r="B33" s="53"/>
      <c r="C33" s="54" t="str">
        <f>"TOTAL " &amp; A30  &amp; C30</f>
        <v>TOTAL 1.5          INSTAL·LACIONS ELÈCTRIQUES 220VCA</v>
      </c>
      <c r="D33" s="79"/>
      <c r="E33" s="40"/>
      <c r="F33" s="41">
        <f>SUM(F31:F32)</f>
        <v>0</v>
      </c>
      <c r="G33" s="61"/>
      <c r="H33" s="61"/>
    </row>
    <row r="34" ht="12.0" customHeight="1">
      <c r="A34" s="76"/>
      <c r="B34" s="77"/>
      <c r="C34" s="78"/>
      <c r="D34" s="77"/>
      <c r="E34" s="77"/>
      <c r="F34" s="77"/>
      <c r="G34" s="77"/>
      <c r="H34" s="77"/>
    </row>
    <row r="35" ht="12.0" customHeight="1">
      <c r="A35" s="35" t="str">
        <f>'Quadre Preus'!A30</f>
        <v>1.6          </v>
      </c>
      <c r="B35" s="36" t="s">
        <v>12</v>
      </c>
      <c r="C35" s="38" t="str">
        <f>'Quadre Preus'!B30</f>
        <v>EQUIPS CONTROL</v>
      </c>
      <c r="D35" s="39"/>
      <c r="E35" s="40"/>
      <c r="F35" s="41"/>
      <c r="G35" s="42"/>
      <c r="H35" s="42"/>
    </row>
    <row r="36" ht="12.0" customHeight="1">
      <c r="A36" s="44" t="str">
        <f>'Quadre Preus'!A31</f>
        <v>EC01</v>
      </c>
      <c r="B36" s="45" t="str">
        <f>'Quadre Preus'!C31</f>
        <v>ud.</v>
      </c>
      <c r="C36" s="46" t="str">
        <f>'Quadre Preus'!B31</f>
        <v>SUBMINISTRAMEN DE CABALÍMETRE DN500, PN10
- Cabalímetre electromagnètic
- Brides EN1092-1 d'acer al carboni
- 0xDN trams d'entrada/sortida
- Electrodes acer inox 316L
- Recobriment intern de goma dura
- Electrònica remota amb 10m de cable
- Caixa de l'electrònica de policarbonat
- Autodiagnosi (Heartbeat + Monitorització)
- Comunicació Ethernet/IP
- Amb pantalla de protecció ambiental per electrònica
- Alimentació AC 100..240 i AC/DC 24V
- Marca Endress+Hauser, model W400 o similar</v>
      </c>
      <c r="D36" s="47">
        <v>1.0</v>
      </c>
      <c r="E36" s="49">
        <f>'Quadre Preus'!D31</f>
        <v>0</v>
      </c>
      <c r="F36" s="50">
        <f t="shared" ref="F36:F39" si="4">ROUND(D36*E36,2)</f>
        <v>0</v>
      </c>
      <c r="G36" s="77"/>
      <c r="H36" s="77"/>
    </row>
    <row r="37" ht="12.0" customHeight="1">
      <c r="A37" s="44" t="str">
        <f>'Quadre Preus'!A32</f>
        <v>EC02</v>
      </c>
      <c r="B37" s="45" t="str">
        <f>'Quadre Preus'!C32</f>
        <v>ud.</v>
      </c>
      <c r="C37" s="46" t="str">
        <f>'Quadre Preus'!B32</f>
        <v>SUBMINISTRAMENT DE REDUCTURA I MOTOR PER VÀLVULA PAPALLONA DN600 PN10 SORTIDA BASSA
- Segons norma EN 15714-2:2010 per actuadors elèctrics per vàlvules industrials
- Per servei tipus modulant S4-25% (fins a 1.200 engegades per hora)
- Connexions elèctriques mitjançant connector multipolar
- Connexió a la vàlvula segons norma ISO 5210
- Protecció IP68
- Recorregut de 90º
- Vida útil de 10.000 cicles Obert-Tancat-Obert
- Per un parell màxim de la vàlvula de 2.400 Nm
- Senyal analògica d’entrada de 4..20mA pel control de la posició
- Senyal analògica de sortida de 4..20mA per informar de la posició
- Precisió de la posició de 3º o superior
- Amb senyals de final de carrera i límit de parell
- Amb possibilitat d’operació local mitjançant polsadors Obrir-Aturar-Tancar. 
- Amb volant per operació manual
- Amb comunicació Ethernet/IP de Rockwell
- Alimentació trifàsica 400VAC
- Marca AUMA, model GS-100.3(208:1)/SAR 07.6/AC 01.2 o similar</v>
      </c>
      <c r="D37" s="47">
        <v>1.0</v>
      </c>
      <c r="E37" s="49">
        <f>'Quadre Preus'!D32</f>
        <v>0</v>
      </c>
      <c r="F37" s="50">
        <f t="shared" si="4"/>
        <v>0</v>
      </c>
      <c r="G37" s="77"/>
      <c r="H37" s="77"/>
    </row>
    <row r="38" ht="12.0" customHeight="1">
      <c r="A38" s="44" t="str">
        <f>'Quadre Preus'!A33</f>
        <v>EC03</v>
      </c>
      <c r="B38" s="45" t="str">
        <f>'Quadre Preus'!C33</f>
        <v>ud.</v>
      </c>
      <c r="C38" s="46" t="str">
        <f>'Quadre Preus'!B33</f>
        <v>SUBMINISTRAMENT DE REDUCTURA I MOTOR PER VÀLVULA PAPALLONA DN700 PN10 ENTRADA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3.400 Nm
- Amb senyals de final de carrera i límit de parell
- Amb possibilitat d’operació local mitjançant polsadors Obrir-Aturar-Tancar. 
- Amb volant per operació manual
- Alimentació trifàsica 400VAC
- Marca AUMA, GS-125.3(208:1)/SA 10.2/AC 01.2 o similar</v>
      </c>
      <c r="D38" s="47">
        <v>1.0</v>
      </c>
      <c r="E38" s="49">
        <f>'Quadre Preus'!D33</f>
        <v>0</v>
      </c>
      <c r="F38" s="50">
        <f t="shared" si="4"/>
        <v>0</v>
      </c>
      <c r="G38" s="77"/>
      <c r="H38" s="77"/>
    </row>
    <row r="39" ht="12.0" customHeight="1">
      <c r="A39" s="44" t="str">
        <f>'Quadre Preus'!A34</f>
        <v>EC04</v>
      </c>
      <c r="B39" s="45" t="str">
        <f>'Quadre Preus'!C34</f>
        <v>ud.</v>
      </c>
      <c r="C39" s="46" t="str">
        <f>'Quadre Preus'!B34</f>
        <v>SUBMINISTRAMENT DE REDUCTURA I MOTOR PER VÀLVULA PAPALLONA DN500 PN10 BY-PASS BASSA
- Segons norma EN 15714-2:2010 per actuadors elèctrics per vàlvules industrials
- Per servei tipus ON-OFF S2-15min
- Connexions elèctriques mitjançant connector multipolar
- Connexió a la vàlvula segons norma ISO 5210
- Protecció IP68
- Recorregut de 90º
- Vida útil de 10.000 cicles Obert-Tancat-Obert
- Per un parell màxim de la vàlvula de 1.700 Nm
- Amb senyals de final de carrera i límit de parell
- Amb possibilitat d’operació local mitjançant polsadors Obrir-Aturar-Tancar. 
- Amb volant per operació manual
- Alimentació trifàsica 400VAC
- Marca AUMA, GS-100.3(208:1)/SA 07.6/AC 01.2 o similar</v>
      </c>
      <c r="D39" s="47">
        <v>1.0</v>
      </c>
      <c r="E39" s="49">
        <f>'Quadre Preus'!D34</f>
        <v>0</v>
      </c>
      <c r="F39" s="50">
        <f t="shared" si="4"/>
        <v>0</v>
      </c>
      <c r="G39" s="77"/>
      <c r="H39" s="77"/>
    </row>
    <row r="40" ht="12.0" customHeight="1">
      <c r="A40" s="52"/>
      <c r="B40" s="53"/>
      <c r="C40" s="54" t="str">
        <f>"TOTAL " &amp; A35  &amp; C35</f>
        <v>TOTAL 1.6          EQUIPS CONTROL</v>
      </c>
      <c r="D40" s="55"/>
      <c r="E40" s="40"/>
      <c r="F40" s="41">
        <f>SUM(F36:F39)</f>
        <v>0</v>
      </c>
      <c r="G40" s="61"/>
      <c r="H40" s="61"/>
    </row>
    <row r="41" ht="12.0" customHeight="1">
      <c r="A41" s="76"/>
      <c r="B41" s="77"/>
      <c r="C41" s="78"/>
      <c r="D41" s="77"/>
      <c r="E41" s="77"/>
      <c r="F41" s="77"/>
      <c r="G41" s="77"/>
      <c r="H41" s="77"/>
    </row>
    <row r="42" ht="12.0" customHeight="1">
      <c r="A42" s="35" t="str">
        <f>'Quadre Preus'!A36</f>
        <v>1.7          </v>
      </c>
      <c r="B42" s="36" t="s">
        <v>12</v>
      </c>
      <c r="C42" s="38" t="str">
        <f>'Quadre Preus'!B36</f>
        <v>SENSORS TELECONTROL</v>
      </c>
      <c r="D42" s="39"/>
      <c r="E42" s="40"/>
      <c r="F42" s="41"/>
      <c r="G42" s="77"/>
      <c r="H42" s="77"/>
    </row>
    <row r="43" ht="12.0" customHeight="1">
      <c r="A43" s="44" t="str">
        <f>'Quadre Preus'!A37</f>
        <v>ET01</v>
      </c>
      <c r="B43" s="45" t="str">
        <f>'Quadre Preus'!C37</f>
        <v>ud.</v>
      </c>
      <c r="C43" s="46" t="str">
        <f>'Quadre Preus'!B37</f>
        <v>SUBMINISTRAMENT NIVELL HIDROSTÀTIC
- Marca VEGA, model VEGAWELL 52 o similar
- Mesura d'alçada d'aigüa per pressió hidrostàtica
- Amb capilar de compensació atmosférica
- Senyal de sortida 4-20mA
- Alimentat a 24VDC
- Rang de mesura 0..1 bar (0..10 metres)
- 20 metres de cable
- Amb ganxo de suport inox 316L</v>
      </c>
      <c r="D43" s="47">
        <v>1.0</v>
      </c>
      <c r="E43" s="49">
        <f>'Quadre Preus'!D37</f>
        <v>0</v>
      </c>
      <c r="F43" s="50">
        <f t="shared" ref="F43:F44" si="5">ROUND(D43*E43,2)</f>
        <v>0</v>
      </c>
      <c r="G43" s="77"/>
      <c r="H43" s="77"/>
    </row>
    <row r="44" ht="12.0" customHeight="1">
      <c r="A44" s="44" t="str">
        <f>'Quadre Preus'!A38</f>
        <v>ET02</v>
      </c>
      <c r="B44" s="45" t="str">
        <f>'Quadre Preus'!C38</f>
        <v>ud.</v>
      </c>
      <c r="C44" s="46" t="str">
        <f>'Quadre Preus'!B38</f>
        <v>SUBMINISTRAMENT DE CAIXA DE CONNEXIÓ NIVELL HIDROSTÀTIC I COMPENSACIÓ DE PRESSIÓ ATMOSFÈRICA
- marca VEGA, modelo VEGABOX 03 o similar
- Carcasa de plàstic IP66
- Filtre per conpensació de pressió atmosfèrica
- Suport mural o carril DIN
- Entrada de cable M20x1.5/prensaestopa PA negre (diàmetre 5-9mm)</v>
      </c>
      <c r="D44" s="47">
        <v>1.0</v>
      </c>
      <c r="E44" s="49">
        <f>'Quadre Preus'!D38</f>
        <v>0</v>
      </c>
      <c r="F44" s="50">
        <f t="shared" si="5"/>
        <v>0</v>
      </c>
      <c r="G44" s="77"/>
      <c r="H44" s="77"/>
    </row>
    <row r="45" ht="12.0" customHeight="1">
      <c r="A45" s="52"/>
      <c r="B45" s="53"/>
      <c r="C45" s="54" t="str">
        <f>"TOTAL " &amp; A42  &amp; C42</f>
        <v>TOTAL 1.7          SENSORS TELECONTROL</v>
      </c>
      <c r="D45" s="55"/>
      <c r="E45" s="40"/>
      <c r="F45" s="41">
        <f>SUM(F43:F44)</f>
        <v>0</v>
      </c>
      <c r="G45" s="77"/>
      <c r="H45" s="77"/>
    </row>
    <row r="46" ht="12.0" customHeight="1">
      <c r="A46" s="76"/>
      <c r="B46" s="77"/>
      <c r="C46" s="78"/>
      <c r="D46" s="77"/>
      <c r="E46" s="77"/>
      <c r="F46" s="77"/>
      <c r="G46" s="77"/>
      <c r="H46" s="77"/>
    </row>
    <row r="47" ht="19.5" customHeight="1">
      <c r="A47" s="83" t="str">
        <f>'Quadre Preus'!A40</f>
        <v>1.8          </v>
      </c>
      <c r="B47" s="84" t="s">
        <v>12</v>
      </c>
      <c r="C47" s="85" t="str">
        <f>'Quadre Preus'!B40</f>
        <v>PLCS</v>
      </c>
      <c r="D47" s="86"/>
      <c r="E47" s="87"/>
      <c r="F47" s="88"/>
      <c r="G47" s="42"/>
      <c r="H47" s="42"/>
    </row>
    <row r="48">
      <c r="A48" s="44" t="str">
        <f>'Quadre Preus'!A41</f>
        <v>5069-L320ER</v>
      </c>
      <c r="B48" s="45" t="str">
        <f>'Quadre Preus'!C41</f>
        <v>ud.</v>
      </c>
      <c r="C48" s="46" t="str">
        <f>'Quadre Preus'!B41</f>
        <v>SUBMINISTRAMENT PLC
Controller, CompactLogix 5380, 2 MB User Memory, 16 I/Os, 40 EtherNet/IP Devices</v>
      </c>
      <c r="D48" s="47">
        <v>1.0</v>
      </c>
      <c r="E48" s="49">
        <f>'Quadre Preus'!D41</f>
        <v>0</v>
      </c>
      <c r="F48" s="50">
        <f t="shared" ref="F48:F58" si="6">ROUND(D48*E48,2)</f>
        <v>0</v>
      </c>
      <c r="G48" s="51"/>
      <c r="H48" s="51"/>
    </row>
    <row r="49">
      <c r="A49" s="44" t="str">
        <f>'Quadre Preus'!A42</f>
        <v>5069-RTB4-SCREW</v>
      </c>
      <c r="B49" s="45" t="str">
        <f>'Quadre Preus'!C42</f>
        <v>ud.</v>
      </c>
      <c r="C49" s="46" t="str">
        <f>'Quadre Preus'!B42</f>
        <v>SUBMINISTRAMENT TERMINAL DE CONEXIÓ PER ALIMENTACIÓ MOD PLC COMPACTLOGIX
Terminal de conexión de alimentación MOD del PLC (con tornillos)</v>
      </c>
      <c r="D49" s="47">
        <v>1.0</v>
      </c>
      <c r="E49" s="49">
        <f>'Quadre Preus'!D42</f>
        <v>0</v>
      </c>
      <c r="F49" s="50">
        <f t="shared" si="6"/>
        <v>0</v>
      </c>
      <c r="G49" s="51"/>
      <c r="H49" s="51"/>
    </row>
    <row r="50">
      <c r="A50" s="44" t="str">
        <f>'Quadre Preus'!A43</f>
        <v> 1784-SDHC8</v>
      </c>
      <c r="B50" s="45" t="str">
        <f>'Quadre Preus'!C43</f>
        <v>ud.</v>
      </c>
      <c r="C50" s="46" t="str">
        <f>'Quadre Preus'!B43</f>
        <v>SUBMINISTRAMENT TARJA SD 8GB PER PLC COMPACTLOGIX O SWITCH STRATIX O HMI PANEL VIEW PLUS</v>
      </c>
      <c r="D50" s="47">
        <v>2.0</v>
      </c>
      <c r="E50" s="49">
        <f>'Quadre Preus'!D43</f>
        <v>0</v>
      </c>
      <c r="F50" s="50">
        <f t="shared" si="6"/>
        <v>0</v>
      </c>
      <c r="G50" s="51"/>
      <c r="H50" s="51"/>
    </row>
    <row r="51">
      <c r="A51" s="44" t="str">
        <f>'Quadre Preus'!A44</f>
        <v>1734-AENTR</v>
      </c>
      <c r="B51" s="45" t="str">
        <f>'Quadre Preus'!C44</f>
        <v>ud.</v>
      </c>
      <c r="C51" s="46" t="str">
        <f>'Quadre Preus'!B44</f>
        <v>SUBMINISTRAMENT DE CAPÇALETRA POINT I/O
Point I/O: 2-Port EtherNet I/O Adapter Module</v>
      </c>
      <c r="D51" s="47">
        <v>1.0</v>
      </c>
      <c r="E51" s="49">
        <f>'Quadre Preus'!D44</f>
        <v>0</v>
      </c>
      <c r="F51" s="50">
        <f t="shared" si="6"/>
        <v>0</v>
      </c>
      <c r="G51" s="51"/>
      <c r="H51" s="51"/>
    </row>
    <row r="52">
      <c r="A52" s="44" t="str">
        <f>'Quadre Preus'!A45</f>
        <v>1734-IB8</v>
      </c>
      <c r="B52" s="45" t="str">
        <f>'Quadre Preus'!C45</f>
        <v>ud.</v>
      </c>
      <c r="C52" s="46" t="str">
        <f>'Quadre Preus'!B45</f>
        <v>SUBMINISTRAMENT TARJA POINT I/O 8 ENTRADES DIGITALS
24V Dc 8 Channel Sink Input Module</v>
      </c>
      <c r="D52" s="47">
        <v>4.0</v>
      </c>
      <c r="E52" s="49">
        <f>'Quadre Preus'!D45</f>
        <v>0</v>
      </c>
      <c r="F52" s="50">
        <f t="shared" si="6"/>
        <v>0</v>
      </c>
      <c r="G52" s="51"/>
      <c r="H52" s="51"/>
    </row>
    <row r="53">
      <c r="A53" s="44" t="str">
        <f>'Quadre Preus'!A46</f>
        <v>1734-OB8E</v>
      </c>
      <c r="B53" s="45" t="str">
        <f>'Quadre Preus'!C46</f>
        <v>ud.</v>
      </c>
      <c r="C53" s="46" t="str">
        <f>'Quadre Preus'!B46</f>
        <v>SUBMINISTRAMENT TARJA POINT I/O 8 SORTIDES DIGITALS
24V Dc8 Channel Source Output Module, Electronically Protected</v>
      </c>
      <c r="D53" s="47">
        <v>2.0</v>
      </c>
      <c r="E53" s="49">
        <f>'Quadre Preus'!D46</f>
        <v>0</v>
      </c>
      <c r="F53" s="50">
        <f t="shared" si="6"/>
        <v>0</v>
      </c>
      <c r="G53" s="51"/>
      <c r="H53" s="51"/>
    </row>
    <row r="54">
      <c r="A54" s="44" t="str">
        <f>'Quadre Preus'!A47</f>
        <v>1734-IE4C</v>
      </c>
      <c r="B54" s="45" t="str">
        <f>'Quadre Preus'!C47</f>
        <v>ud.</v>
      </c>
      <c r="C54" s="46" t="str">
        <f>'Quadre Preus'!B47</f>
        <v>SUBMINISTRAMENT TARJA POINT I/O 8 ENTRADES ANALÒGIQUES (4-20mA)
24V Dc 8 Channel Analog Current Input Module </v>
      </c>
      <c r="D54" s="47">
        <v>1.0</v>
      </c>
      <c r="E54" s="49">
        <f>'Quadre Preus'!D47</f>
        <v>0</v>
      </c>
      <c r="F54" s="50">
        <f t="shared" si="6"/>
        <v>0</v>
      </c>
      <c r="G54" s="51"/>
      <c r="H54" s="51"/>
    </row>
    <row r="55">
      <c r="A55" s="44" t="str">
        <f>'Quadre Preus'!A48</f>
        <v>1734-OE4C</v>
      </c>
      <c r="B55" s="45" t="str">
        <f>'Quadre Preus'!C48</f>
        <v>ud.</v>
      </c>
      <c r="C55" s="46" t="str">
        <f>'Quadre Preus'!B48</f>
        <v>SUBMINISTRAMENT TARJA POINT I/O 4 SORTIDES ANALÒGIQUES (4-20mA)
24V Dc 4 Points Analog Current Output Module</v>
      </c>
      <c r="D55" s="47">
        <v>1.0</v>
      </c>
      <c r="E55" s="49">
        <f>'Quadre Preus'!D48</f>
        <v>0</v>
      </c>
      <c r="F55" s="50">
        <f t="shared" si="6"/>
        <v>0</v>
      </c>
      <c r="G55" s="51"/>
      <c r="H55" s="51"/>
    </row>
    <row r="56">
      <c r="A56" s="44" t="str">
        <f>'Quadre Preus'!A49</f>
        <v>1734-TB</v>
      </c>
      <c r="B56" s="45" t="str">
        <f>'Quadre Preus'!C49</f>
        <v>ud.</v>
      </c>
      <c r="C56" s="46" t="str">
        <f>'Quadre Preus'!B49</f>
        <v>SUBMINISTRAMENT BASE PER TARGES POINT I/O AMB TERMINALS DE CONNEXIÓ AMB CARGOL
POINT I/O 8 Terminal Base with screw</v>
      </c>
      <c r="D56" s="47">
        <f>SUM(D52:D55)</f>
        <v>8</v>
      </c>
      <c r="E56" s="49">
        <f>'Quadre Preus'!D49</f>
        <v>0</v>
      </c>
      <c r="F56" s="50">
        <f t="shared" si="6"/>
        <v>0</v>
      </c>
      <c r="G56" s="51"/>
      <c r="H56" s="51"/>
    </row>
    <row r="57">
      <c r="A57" s="44" t="str">
        <f>'Quadre Preus'!A50</f>
        <v>2711P-T7C22D9P</v>
      </c>
      <c r="B57" s="45" t="str">
        <f>'Quadre Preus'!C50</f>
        <v>ud.</v>
      </c>
      <c r="C57" s="46" t="str">
        <f>'Quadre Preus'!B50</f>
        <v>SUBMINISTRAMENT DE HMI MARCA ROCKWELL MODEL PANEL VIEW PLUS 7 PERFORMANCE, O SIMILAR
- Pantalla tàctil TFT color de 6,5"
- Resolució 640 × 480 VGA 
- Alimentat a 24VDC
- Dos ports de connexió de xarxa ethernet RJ-45
- Comunicació Ethernet/IP amb PLC Rockwell
- Ranura per memoria SD</v>
      </c>
      <c r="D57" s="47">
        <v>1.0</v>
      </c>
      <c r="E57" s="49">
        <f>'Quadre Preus'!D50</f>
        <v>0</v>
      </c>
      <c r="F57" s="50">
        <f t="shared" si="6"/>
        <v>0</v>
      </c>
      <c r="G57" s="51"/>
      <c r="H57" s="51"/>
    </row>
    <row r="58">
      <c r="A58" s="44" t="str">
        <f>'Quadre Preus'!A51</f>
        <v>2711P-RMCP
</v>
      </c>
      <c r="B58" s="45" t="str">
        <f>'Quadre Preus'!C51</f>
        <v>ud.</v>
      </c>
      <c r="C58" s="46" t="str">
        <f>'Quadre Preus'!B51</f>
        <v>SUBMINISTRAMENT SUPORTS D'ANIVELLAMENT PER HMI
- Mounting levers for PanelView Plus 7 Performance and PanelView 5000</v>
      </c>
      <c r="D58" s="47">
        <v>1.0</v>
      </c>
      <c r="E58" s="49">
        <f>'Quadre Preus'!D51</f>
        <v>0</v>
      </c>
      <c r="F58" s="50">
        <f t="shared" si="6"/>
        <v>0</v>
      </c>
      <c r="G58" s="51"/>
      <c r="H58" s="51"/>
    </row>
    <row r="59" ht="13.5" customHeight="1">
      <c r="A59" s="52"/>
      <c r="B59" s="53"/>
      <c r="C59" s="54" t="str">
        <f>"TOTAL " &amp; A47  &amp; C47</f>
        <v>TOTAL 1.8          PLCS</v>
      </c>
      <c r="D59" s="55"/>
      <c r="E59" s="40"/>
      <c r="F59" s="41">
        <f>SUM(F48:F58)</f>
        <v>0</v>
      </c>
      <c r="G59" s="42"/>
      <c r="H59" s="42"/>
    </row>
    <row r="60" ht="12.0" customHeight="1">
      <c r="A60" s="76"/>
      <c r="B60" s="77"/>
      <c r="C60" s="78"/>
      <c r="D60" s="77"/>
      <c r="E60" s="77"/>
      <c r="F60" s="77"/>
      <c r="G60" s="77"/>
      <c r="H60" s="77"/>
    </row>
    <row r="61" ht="19.5" customHeight="1">
      <c r="A61" s="35" t="str">
        <f>'Quadre Preus'!A53</f>
        <v>1.9          </v>
      </c>
      <c r="B61" s="36" t="s">
        <v>12</v>
      </c>
      <c r="C61" s="38" t="str">
        <f>'Quadre Preus'!B53</f>
        <v>ALIMENTACIÓ 24VCC</v>
      </c>
      <c r="D61" s="39"/>
      <c r="E61" s="40"/>
      <c r="F61" s="41"/>
      <c r="G61" s="42"/>
      <c r="H61" s="42"/>
    </row>
    <row r="62">
      <c r="A62" s="44" t="str">
        <f>'Quadre Preus'!A54</f>
        <v>24VCC01</v>
      </c>
      <c r="B62" s="45" t="str">
        <f>'Quadre Preus'!C54</f>
        <v>ud.</v>
      </c>
      <c r="C62" s="46" t="str">
        <f>'Quadre Preus'!B54</f>
        <v>SUBMINISTRAMENT FONT ALIMENTACIÓ QUINT4-PS/1AC/24DC/20. REFERENCIA 2904602 O SIMILAR</v>
      </c>
      <c r="D62" s="47">
        <v>2.0</v>
      </c>
      <c r="E62" s="49">
        <f>'Quadre Preus'!D54</f>
        <v>0</v>
      </c>
      <c r="F62" s="50">
        <f t="shared" ref="F62:F68" si="7">ROUND(D62*E62,2)</f>
        <v>0</v>
      </c>
      <c r="G62" s="51"/>
      <c r="H62" s="51"/>
    </row>
    <row r="63">
      <c r="A63" s="44" t="str">
        <f>'Quadre Preus'!A55</f>
        <v>24VCC02</v>
      </c>
      <c r="B63" s="45" t="str">
        <f>'Quadre Preus'!C55</f>
        <v>ud.</v>
      </c>
      <c r="C63" s="46" t="str">
        <f>'Quadre Preus'!B55</f>
        <v>SUBMINISTRAMENT FONT ALIMENTACIÓ / CARREGADOR QUINT-UPS/ 24DC/ 24DC/40/EIP. REFERENCIA 2907074 O SIMILAR</v>
      </c>
      <c r="D63" s="47">
        <v>1.0</v>
      </c>
      <c r="E63" s="49">
        <f>'Quadre Preus'!D55</f>
        <v>0</v>
      </c>
      <c r="F63" s="50">
        <f t="shared" si="7"/>
        <v>0</v>
      </c>
      <c r="G63" s="51"/>
      <c r="H63" s="51"/>
    </row>
    <row r="64">
      <c r="A64" s="44" t="str">
        <f>'Quadre Preus'!A56</f>
        <v>24VCC03</v>
      </c>
      <c r="B64" s="45" t="str">
        <f>'Quadre Preus'!C56</f>
        <v>ud.</v>
      </c>
      <c r="C64" s="46" t="str">
        <f>'Quadre Preus'!B56</f>
        <v>SUBMINISTRAMENT MÒDUL BATERIES UPS-BAT/VRLA/24DC/12AH. REFERENCIA 2320322  O SIMILAR</v>
      </c>
      <c r="D64" s="47">
        <v>1.0</v>
      </c>
      <c r="E64" s="49">
        <f>'Quadre Preus'!D56</f>
        <v>0</v>
      </c>
      <c r="F64" s="50">
        <f t="shared" si="7"/>
        <v>0</v>
      </c>
      <c r="G64" s="51"/>
      <c r="H64" s="51"/>
    </row>
    <row r="65">
      <c r="A65" s="44" t="str">
        <f>'Quadre Preus'!A57</f>
        <v>24VCC04</v>
      </c>
      <c r="B65" s="45" t="str">
        <f>'Quadre Preus'!C57</f>
        <v>ud.</v>
      </c>
      <c r="C65" s="46" t="str">
        <f>'Quadre Preus'!B57</f>
        <v>SUBMINISTRAMENT MÒDUL REDUNDANCIA QUINT-ORING/24DC/2X20/1X40 AMB AUTO CURRENT BALANCING (ACB). REFERENCIA 2320186 O SIMILAR</v>
      </c>
      <c r="D65" s="47">
        <v>1.0</v>
      </c>
      <c r="E65" s="49">
        <f>'Quadre Preus'!D57</f>
        <v>0</v>
      </c>
      <c r="F65" s="50">
        <f t="shared" si="7"/>
        <v>0</v>
      </c>
      <c r="G65" s="51"/>
      <c r="H65" s="51"/>
    </row>
    <row r="66">
      <c r="A66" s="44" t="str">
        <f>'Quadre Preus'!A58</f>
        <v>24VCC05</v>
      </c>
      <c r="B66" s="45" t="str">
        <f>'Quadre Preus'!C58</f>
        <v>ud.</v>
      </c>
      <c r="C66" s="46" t="str">
        <f>'Quadre Preus'!B58</f>
        <v>SUBMINISTRAMENT BASE FUSIBLES ELECTRÓNICS 24VDC DE 40A. MARCA E-T-A, MODEL EM12-T01-001-DC24V-40A , O SIMILAR</v>
      </c>
      <c r="D66" s="47">
        <v>1.0</v>
      </c>
      <c r="E66" s="49">
        <f>'Quadre Preus'!D58</f>
        <v>0</v>
      </c>
      <c r="F66" s="50">
        <f t="shared" si="7"/>
        <v>0</v>
      </c>
      <c r="G66" s="51"/>
      <c r="H66" s="51"/>
    </row>
    <row r="67">
      <c r="A67" s="44" t="str">
        <f>'Quadre Preus'!A59</f>
        <v>24VCC06</v>
      </c>
      <c r="B67" s="45" t="str">
        <f>'Quadre Preus'!C59</f>
        <v>ud.</v>
      </c>
      <c r="C67" s="46" t="str">
        <f>'Quadre Preus'!B59</f>
        <v>SUBMINISTRAMENT MODUL COMUNICACIÓ ETHERNET/IP PER FUSIBLES ELECTRÒNICS 24VDC. MARCA E-T-A, MODEL CPC12EN-T1-001, O SIMILAR</v>
      </c>
      <c r="D67" s="47">
        <v>1.0</v>
      </c>
      <c r="E67" s="49">
        <f>'Quadre Preus'!D59</f>
        <v>0</v>
      </c>
      <c r="F67" s="50">
        <f t="shared" si="7"/>
        <v>0</v>
      </c>
      <c r="G67" s="51"/>
      <c r="H67" s="51"/>
    </row>
    <row r="68">
      <c r="A68" s="44" t="str">
        <f>'Quadre Preus'!A60</f>
        <v>24VCC07</v>
      </c>
      <c r="B68" s="45" t="str">
        <f>'Quadre Preus'!C60</f>
        <v>ud.</v>
      </c>
      <c r="C68" s="46" t="str">
        <f>'Quadre Preus'!B60</f>
        <v>SUBMINISTRAMENT MODUL 2 FUSIBLES ELECTRÒNICS 24VDC, REGULABLES EN INSTENSITAT DE 1 A 10A. MARCA E-T-A, MODEL REX12D-TE2-100-DC24V-1A-10A, O SIMILAR</v>
      </c>
      <c r="D68" s="47">
        <v>5.0</v>
      </c>
      <c r="E68" s="49">
        <f>'Quadre Preus'!D60</f>
        <v>0</v>
      </c>
      <c r="F68" s="50">
        <f t="shared" si="7"/>
        <v>0</v>
      </c>
      <c r="G68" s="51"/>
      <c r="H68" s="51"/>
    </row>
    <row r="69" ht="13.5" customHeight="1">
      <c r="A69" s="52"/>
      <c r="B69" s="53"/>
      <c r="C69" s="95" t="str">
        <f>"TOTAL " &amp; A61  &amp; C61</f>
        <v>TOTAL 1.9          ALIMENTACIÓ 24VCC</v>
      </c>
      <c r="D69" s="96"/>
      <c r="E69" s="97"/>
      <c r="F69" s="98">
        <f>SUM(F62:F68)</f>
        <v>0</v>
      </c>
      <c r="G69" s="42"/>
      <c r="H69" s="42"/>
    </row>
    <row r="70" ht="12.0" customHeight="1">
      <c r="A70" s="76"/>
      <c r="B70" s="77"/>
      <c r="C70" s="78"/>
      <c r="D70" s="77"/>
      <c r="E70" s="77"/>
      <c r="F70" s="77"/>
      <c r="G70" s="77"/>
      <c r="H70" s="77"/>
    </row>
    <row r="71" ht="19.5" customHeight="1">
      <c r="A71" s="83" t="str">
        <f>'Quadre Preus'!A62</f>
        <v>1.10          </v>
      </c>
      <c r="B71" s="84" t="s">
        <v>12</v>
      </c>
      <c r="C71" s="85" t="str">
        <f>'Quadre Preus'!B62</f>
        <v>COMUNICACIONS</v>
      </c>
      <c r="D71" s="86"/>
      <c r="E71" s="87"/>
      <c r="F71" s="88"/>
      <c r="G71" s="42"/>
      <c r="H71" s="42"/>
    </row>
    <row r="72">
      <c r="A72" s="44" t="str">
        <f>'Quadre Preus'!A63</f>
        <v>1783-CMS10DP</v>
      </c>
      <c r="B72" s="45" t="str">
        <f>'Quadre Preus'!C63</f>
        <v>ud.</v>
      </c>
      <c r="C72" s="46" t="str">
        <f>'Quadre Preus'!B63</f>
        <v>SUBMINISTRAMENT SWITCH ROCKWELL STRATIX 5200 10 BOQUES: 8 RJ-45, 2 COMBO (SFP O RJ-45), ADMINSTRAT, SUPORTA DLR, REP, RSTP. AMB SOFTWARE AVANÇAT.</v>
      </c>
      <c r="D72" s="47">
        <v>1.0</v>
      </c>
      <c r="E72" s="49">
        <f>'Quadre Preus'!D63</f>
        <v>0</v>
      </c>
      <c r="F72" s="50">
        <f t="shared" ref="F72:F78" si="8">ROUND(D72*E72,2)</f>
        <v>0</v>
      </c>
      <c r="G72" s="51"/>
      <c r="H72" s="51"/>
    </row>
    <row r="73">
      <c r="A73" s="44" t="str">
        <f>'Quadre Preus'!A64</f>
        <v> 1784-SDHC8</v>
      </c>
      <c r="B73" s="45" t="str">
        <f>'Quadre Preus'!C64</f>
        <v>ud.</v>
      </c>
      <c r="C73" s="46" t="str">
        <f>'Quadre Preus'!B64</f>
        <v>SUBMINISTRAMENT TARJA SD 8GB PER PLC COMPACTLOGIX O SWITCH STRATIX O HMI PANEL VIEW PLUS</v>
      </c>
      <c r="D73" s="47">
        <v>1.0</v>
      </c>
      <c r="E73" s="49">
        <f>'Quadre Preus'!D64</f>
        <v>0</v>
      </c>
      <c r="F73" s="50">
        <f t="shared" si="8"/>
        <v>0</v>
      </c>
      <c r="G73" s="51"/>
      <c r="H73" s="51"/>
    </row>
    <row r="74">
      <c r="A74" s="44" t="str">
        <f>'Quadre Preus'!A65</f>
        <v>COM03</v>
      </c>
      <c r="B74" s="45" t="str">
        <f>'Quadre Preus'!C65</f>
        <v>ud.</v>
      </c>
      <c r="C74" s="46" t="str">
        <f>'Quadre Preus'!B65</f>
        <v>SUBMINISTRAMENT LATIGILLO DE XARXA ETHERNET CAT6 FTP DE 1 METRES </v>
      </c>
      <c r="D74" s="47">
        <v>0.0</v>
      </c>
      <c r="E74" s="49">
        <f>'Quadre Preus'!D65</f>
        <v>0</v>
      </c>
      <c r="F74" s="50">
        <f t="shared" si="8"/>
        <v>0</v>
      </c>
      <c r="G74" s="51"/>
      <c r="H74" s="51"/>
    </row>
    <row r="75">
      <c r="A75" s="44" t="str">
        <f>'Quadre Preus'!A66</f>
        <v>COM04</v>
      </c>
      <c r="B75" s="45" t="str">
        <f>'Quadre Preus'!C66</f>
        <v>ud.</v>
      </c>
      <c r="C75" s="46" t="str">
        <f>'Quadre Preus'!B66</f>
        <v>SUBMINISTRAMENT LATIGILLO DE XARXA ETHERNET CAT6 FTP DE 2 METRES</v>
      </c>
      <c r="D75" s="47">
        <v>0.0</v>
      </c>
      <c r="E75" s="49">
        <f>'Quadre Preus'!D66</f>
        <v>0</v>
      </c>
      <c r="F75" s="50">
        <f t="shared" si="8"/>
        <v>0</v>
      </c>
      <c r="G75" s="51"/>
      <c r="H75" s="51"/>
    </row>
    <row r="76">
      <c r="A76" s="44" t="str">
        <f>'Quadre Preus'!A67</f>
        <v>COM05</v>
      </c>
      <c r="B76" s="45" t="str">
        <f>'Quadre Preus'!C67</f>
        <v>ud.</v>
      </c>
      <c r="C76" s="46" t="str">
        <f>'Quadre Preus'!B67</f>
        <v>SUBMINISTRAMENT LATIGILLO DE XARXA ETHERNET CAT6 FTP DE 3 METRES</v>
      </c>
      <c r="D76" s="47">
        <v>3.0</v>
      </c>
      <c r="E76" s="49">
        <f>'Quadre Preus'!D67</f>
        <v>0</v>
      </c>
      <c r="F76" s="50">
        <f t="shared" si="8"/>
        <v>0</v>
      </c>
      <c r="G76" s="51"/>
      <c r="H76" s="51"/>
    </row>
    <row r="77">
      <c r="A77" s="44" t="str">
        <f>'Quadre Preus'!A68</f>
        <v>COM06</v>
      </c>
      <c r="B77" s="45" t="str">
        <f>'Quadre Preus'!C68</f>
        <v>ud.</v>
      </c>
      <c r="C77" s="46" t="str">
        <f>'Quadre Preus'!B68</f>
        <v>SUBMINISTRAMENT LATIGILLO DE XARXA ETHERNET CAT6 FTP DE 5 METRES</v>
      </c>
      <c r="D77" s="47">
        <v>2.0</v>
      </c>
      <c r="E77" s="49">
        <f>'Quadre Preus'!D68</f>
        <v>0</v>
      </c>
      <c r="F77" s="50">
        <f t="shared" si="8"/>
        <v>0</v>
      </c>
      <c r="G77" s="51"/>
      <c r="H77" s="51"/>
    </row>
    <row r="78">
      <c r="A78" s="44" t="str">
        <f>'Quadre Preus'!A69</f>
        <v>COM07</v>
      </c>
      <c r="B78" s="45" t="str">
        <f>'Quadre Preus'!C69</f>
        <v>ml</v>
      </c>
      <c r="C78" s="46" t="str">
        <f>'Quadre Preus'!B69</f>
        <v>SUBMINISTRAMENT CABLE CAT6 S/FTP BLINDAT/ANTIROSSEGADORS PER EXTERIOR </v>
      </c>
      <c r="D78" s="47">
        <v>20.0</v>
      </c>
      <c r="E78" s="49">
        <f>'Quadre Preus'!D69</f>
        <v>0</v>
      </c>
      <c r="F78" s="50">
        <f t="shared" si="8"/>
        <v>0</v>
      </c>
      <c r="G78" s="51"/>
      <c r="H78" s="51"/>
    </row>
    <row r="79" ht="13.5" customHeight="1">
      <c r="A79" s="52"/>
      <c r="B79" s="53"/>
      <c r="C79" s="54" t="str">
        <f>"TOTAL " &amp; A71  &amp; C71</f>
        <v>TOTAL 1.10          COMUNICACIONS</v>
      </c>
      <c r="D79" s="55"/>
      <c r="E79" s="40"/>
      <c r="F79" s="41">
        <f>SUM(F72:F78)</f>
        <v>0</v>
      </c>
      <c r="G79" s="42"/>
      <c r="H79" s="42"/>
    </row>
    <row r="80" ht="12.0" customHeight="1">
      <c r="A80" s="76"/>
      <c r="B80" s="77"/>
      <c r="C80" s="78"/>
      <c r="D80" s="77"/>
      <c r="E80" s="77"/>
      <c r="F80" s="77"/>
      <c r="G80" s="77"/>
      <c r="H80" s="77"/>
    </row>
    <row r="81" ht="19.5" customHeight="1">
      <c r="A81" s="35" t="str">
        <f>'Quadre Preus'!A71</f>
        <v>1.11          </v>
      </c>
      <c r="B81" s="36" t="s">
        <v>12</v>
      </c>
      <c r="C81" s="38" t="str">
        <f>'Quadre Preus'!B71</f>
        <v>PROGRAMACIÓ</v>
      </c>
      <c r="D81" s="39"/>
      <c r="E81" s="40"/>
      <c r="F81" s="41"/>
      <c r="G81" s="42"/>
      <c r="H81" s="42"/>
    </row>
    <row r="82">
      <c r="A82" s="44" t="str">
        <f>'Quadre Preus'!A72</f>
        <v>PR01</v>
      </c>
      <c r="B82" s="45" t="str">
        <f>'Quadre Preus'!C72</f>
        <v>ud.</v>
      </c>
      <c r="C82" s="46" t="str">
        <f>'Quadre Preus'!B72</f>
        <v>PROGRAMACIÓ DE PLC DE LA BASSA</v>
      </c>
      <c r="D82" s="47">
        <v>1.0</v>
      </c>
      <c r="E82" s="49">
        <f>'Quadre Preus'!D72</f>
        <v>0</v>
      </c>
      <c r="F82" s="50">
        <f t="shared" ref="F82:F85" si="9">ROUND(D82*E82,2)</f>
        <v>0</v>
      </c>
      <c r="G82" s="51"/>
      <c r="H82" s="51"/>
    </row>
    <row r="83">
      <c r="A83" s="44" t="str">
        <f>'Quadre Preus'!A73</f>
        <v>PR02</v>
      </c>
      <c r="B83" s="45" t="str">
        <f>'Quadre Preus'!C73</f>
        <v>ud.</v>
      </c>
      <c r="C83" s="46" t="str">
        <f>'Quadre Preus'!B73</f>
        <v>PROGRAMACIÓ DE HMI DE LA BASSA</v>
      </c>
      <c r="D83" s="47">
        <v>1.0</v>
      </c>
      <c r="E83" s="49">
        <f>'Quadre Preus'!D73</f>
        <v>0</v>
      </c>
      <c r="F83" s="50">
        <f t="shared" si="9"/>
        <v>0</v>
      </c>
      <c r="G83" s="51"/>
      <c r="H83" s="51"/>
    </row>
    <row r="84">
      <c r="A84" s="44" t="str">
        <f>'Quadre Preus'!A74</f>
        <v>PR03</v>
      </c>
      <c r="B84" s="45" t="str">
        <f>'Quadre Preus'!C74</f>
        <v>ud.</v>
      </c>
      <c r="C84" s="46" t="str">
        <f>'Quadre Preus'!B74</f>
        <v>PROGRAMACIÓ DE LA AMPLIACIÓ PLC DE POLLING DE LA EDAR BAIX LLOBREGAT</v>
      </c>
      <c r="D84" s="47">
        <v>1.0</v>
      </c>
      <c r="E84" s="49">
        <f>'Quadre Preus'!D74</f>
        <v>0</v>
      </c>
      <c r="F84" s="50">
        <f t="shared" si="9"/>
        <v>0</v>
      </c>
      <c r="G84" s="51"/>
      <c r="H84" s="51"/>
    </row>
    <row r="85">
      <c r="A85" s="44" t="str">
        <f>'Quadre Preus'!A75</f>
        <v>PR04</v>
      </c>
      <c r="B85" s="45" t="str">
        <f>'Quadre Preus'!C75</f>
        <v>ud.</v>
      </c>
      <c r="C85" s="46" t="str">
        <f>'Quadre Preus'!B75</f>
        <v>PROGRAMACIÓ DE SCADA EDAR BAIX LLOBREGAT
- Definició nous TAGs
- Definició noves alarmes
- Definició variables a guardar en histórics
- Definició noves gràfiques
- Defnició noves pantalles y dinàmiques
- Ampliació pantalles existents</v>
      </c>
      <c r="D85" s="47">
        <v>1.0</v>
      </c>
      <c r="E85" s="49">
        <f>'Quadre Preus'!D75</f>
        <v>0</v>
      </c>
      <c r="F85" s="50">
        <f t="shared" si="9"/>
        <v>0</v>
      </c>
      <c r="G85" s="51"/>
      <c r="H85" s="51"/>
    </row>
    <row r="86" ht="13.5" customHeight="1">
      <c r="A86" s="52"/>
      <c r="B86" s="53"/>
      <c r="C86" s="54" t="str">
        <f>"TOTAL " &amp; A81  &amp; C81</f>
        <v>TOTAL 1.11          PROGRAMACIÓ</v>
      </c>
      <c r="D86" s="55"/>
      <c r="E86" s="40"/>
      <c r="F86" s="41">
        <f>SUM(F82:F85)</f>
        <v>0</v>
      </c>
      <c r="G86" s="42"/>
      <c r="H86" s="42"/>
    </row>
    <row r="87" ht="12.0" customHeight="1">
      <c r="A87" s="76"/>
      <c r="B87" s="77"/>
      <c r="C87" s="78"/>
      <c r="D87" s="77"/>
      <c r="E87" s="77"/>
      <c r="F87" s="77"/>
      <c r="G87" s="77"/>
      <c r="H87" s="77"/>
    </row>
    <row r="88" ht="19.5" customHeight="1">
      <c r="A88" s="35" t="str">
        <f>'Quadre Preus'!A77</f>
        <v>1.12          </v>
      </c>
      <c r="B88" s="36" t="s">
        <v>12</v>
      </c>
      <c r="C88" s="38" t="str">
        <f>'Quadre Preus'!B77</f>
        <v>MUNTATGE I PROVES</v>
      </c>
      <c r="D88" s="39"/>
      <c r="E88" s="40"/>
      <c r="F88" s="41"/>
      <c r="G88" s="42"/>
      <c r="H88" s="42"/>
    </row>
    <row r="89">
      <c r="A89" s="44" t="str">
        <f>'Quadre Preus'!A78</f>
        <v>MIP01</v>
      </c>
      <c r="B89" s="45" t="s">
        <v>17</v>
      </c>
      <c r="C89" s="46" t="str">
        <f>'Quadre Preus'!B78</f>
        <v>RETIRADA DE MATERIAL OBSOLET EXISTENT A LA CASETA DE CONTROL (ARMARI, PLC, ROUTER, ETC...). TRALLAT A ABOCADOR AUTORITZAT O MAGATZEM DE LA EDAR BAIX LLOBREGAT SEGONS INDICACIÓ DE DIRECCIÓ D'OBRA</v>
      </c>
      <c r="D89" s="47">
        <v>1.0</v>
      </c>
      <c r="E89" s="49">
        <f>'Quadre Preus'!D78</f>
        <v>0</v>
      </c>
      <c r="F89" s="50">
        <f t="shared" ref="F89:F96" si="10">ROUND(D89*E89,2)</f>
        <v>0</v>
      </c>
      <c r="G89" s="51"/>
      <c r="H89" s="51"/>
    </row>
    <row r="90">
      <c r="A90" s="44" t="str">
        <f>'Quadre Preus'!A79</f>
        <v>MIP02</v>
      </c>
      <c r="B90" s="45" t="s">
        <v>17</v>
      </c>
      <c r="C90" s="46" t="str">
        <f>'Quadre Preus'!B79</f>
        <v>DESMUNTATGE VÀLVULA DN500 SORTIDA, REDUCTORS VÀLVULAS DN700 ENTRADA, DN600 SORTIDA I DN500 BY-PASS
- Desmuntatge de vàlvules de papallona DN500 sortida bassa
- Desmuntatge reductor i volant actual vàlvula papallona DN700 entrada bassa
- Desmuntatge reductor i volant actual vàlvula papallona DN600 sortida bassa
- Desmuntatge reductor i volant actual vàlvula papallona DN500 by-pass bassa</v>
      </c>
      <c r="D90" s="47">
        <v>1.0</v>
      </c>
      <c r="E90" s="49">
        <f>'Quadre Preus'!D79</f>
        <v>0</v>
      </c>
      <c r="F90" s="50">
        <f t="shared" si="10"/>
        <v>0</v>
      </c>
      <c r="G90" s="51"/>
      <c r="H90" s="51"/>
    </row>
    <row r="91">
      <c r="A91" s="44" t="str">
        <f>'Quadre Preus'!A80</f>
        <v>MIP03</v>
      </c>
      <c r="B91" s="45" t="s">
        <v>17</v>
      </c>
      <c r="C91" s="46" t="str">
        <f>'Quadre Preus'!B80</f>
        <v>MUNTATGE I CONNEXIÓ ELÈCTRICA NOU MATERIAL A LA CASETA DE CONTROL (ARMARI, PROTECIONS, PLCS, FONTS ALIMENTACIÓ, FUSIBLES ELECTRÒNICS 24VDC, EQUIPS COMUNICACIÓ, ILUMINACIÓ, ETC...). INCLOU PETIT MATERIAL DE CONNEXIÓ</v>
      </c>
      <c r="D91" s="47">
        <v>1.0</v>
      </c>
      <c r="E91" s="49">
        <f>'Quadre Preus'!D80</f>
        <v>0</v>
      </c>
      <c r="F91" s="50">
        <f t="shared" si="10"/>
        <v>0</v>
      </c>
      <c r="G91" s="51"/>
      <c r="H91" s="51"/>
    </row>
    <row r="92">
      <c r="A92" s="44" t="str">
        <f>'Quadre Preus'!A81</f>
        <v>MIP04</v>
      </c>
      <c r="B92" s="45" t="s">
        <v>17</v>
      </c>
      <c r="C92" s="46" t="str">
        <f>'Quadre Preus'!B81</f>
        <v>MUNTATGE NOU CABALÍMETRE DN500, REDUCTORS I MOTORS VÀLVULES SORTIDA DN600, ENTRADA DN700 I BY-PASS DN500
- Muntatge cabalímetre DN500 en substitució de vàlvula. Inlcou peces de caldereria per ajustos. Inclou muntatge electrònica remota en suport exterior arqueta.
- Subministrament i muntatge de suport per electrònica remota fora de l'arqueta de les vàlvules format per suport de formigó, masteler de 1,75 i abraçaderes per caixa d'electrònica remota. Totes les peces del suport d'acer inoxidable 316L.
- Muntatge de reductor i motor per vàlvula sortida DN600
- Muntatge de reductor i motor per vàlvula entrada DN700
- Muntatge de reductor i motor per vàlvula by-pass DN500
</v>
      </c>
      <c r="D92" s="47">
        <v>1.0</v>
      </c>
      <c r="E92" s="49">
        <f>'Quadre Preus'!D81</f>
        <v>0</v>
      </c>
      <c r="F92" s="50">
        <f t="shared" si="10"/>
        <v>0</v>
      </c>
      <c r="G92" s="51"/>
      <c r="H92" s="51"/>
    </row>
    <row r="93">
      <c r="A93" s="44" t="str">
        <f>'Quadre Preus'!A82</f>
        <v>MIP05</v>
      </c>
      <c r="B93" s="45" t="s">
        <v>17</v>
      </c>
      <c r="C93" s="46" t="str">
        <f>'Quadre Preus'!B82</f>
        <v>MUNTATGE SENSOR DE NIVELL EN BASSA
- Instal·lació sensor amb ganxo per ajustar profunditat en bassa dins de tub rigid DN40
- Instal·lació de caixa de connexió en arqueta perímetre bassa
- Inclou cable de senyal 4-20mA entre caixa de conexió en arqueta en perìmetre bassa fins PLC en caseta de control
- Instal·lació i connexió cable de senyal entre caixa de connexió i caseta control.</v>
      </c>
      <c r="D93" s="47">
        <v>1.0</v>
      </c>
      <c r="E93" s="49">
        <f>'Quadre Preus'!D82</f>
        <v>0</v>
      </c>
      <c r="F93" s="50">
        <f t="shared" si="10"/>
        <v>0</v>
      </c>
      <c r="G93" s="51"/>
      <c r="H93" s="51"/>
    </row>
    <row r="94">
      <c r="A94" s="44" t="str">
        <f>'Quadre Preus'!A83</f>
        <v>MIP06</v>
      </c>
      <c r="B94" s="45" t="s">
        <v>17</v>
      </c>
      <c r="C94" s="46" t="str">
        <f>'Quadre Preus'!B83</f>
        <v>CONFIGURACIÓ NOUS EQUIPS (FONTS ALIMENTACIÓ, FUSIBLES ELECTRÒNICS, VÀLVULA MOTORITZADA, CABALÍMETRE, ETC...)</v>
      </c>
      <c r="D94" s="47">
        <v>1.0</v>
      </c>
      <c r="E94" s="49">
        <f>'Quadre Preus'!D83</f>
        <v>0</v>
      </c>
      <c r="F94" s="50">
        <f t="shared" si="10"/>
        <v>0</v>
      </c>
      <c r="G94" s="51"/>
      <c r="H94" s="51"/>
    </row>
    <row r="95">
      <c r="A95" s="44" t="str">
        <f>'Quadre Preus'!A84</f>
        <v>MIP07</v>
      </c>
      <c r="B95" s="45" t="s">
        <v>17</v>
      </c>
      <c r="C95" s="46" t="str">
        <f>'Quadre Preus'!B84</f>
        <v>PROVES LOCALS AL CCM DE LA BASSA (PROVES FUNCIONAMENT ELÈCTRIC, CONTROL MANUAL I CONTROL PLC SENSE COMUNICACIÓ AMB SCADA EDAR).</v>
      </c>
      <c r="D95" s="47">
        <v>1.0</v>
      </c>
      <c r="E95" s="49">
        <f>'Quadre Preus'!D84</f>
        <v>0</v>
      </c>
      <c r="F95" s="50">
        <f t="shared" si="10"/>
        <v>0</v>
      </c>
      <c r="G95" s="51"/>
      <c r="H95" s="51"/>
    </row>
    <row r="96">
      <c r="A96" s="44" t="str">
        <f>'Quadre Preus'!A85</f>
        <v>MIP08</v>
      </c>
      <c r="B96" s="45" t="s">
        <v>17</v>
      </c>
      <c r="C96" s="46" t="str">
        <f>'Quadre Preus'!B85</f>
        <v>PROVES GLOBALS (COMUNICACIONS PLC-PLC POLLING-SCADA, RECEPCIÓ DE DADES EN SCADA I CONTROL DESDE SCADA BAIX LLOBREGAT (TANT EN MODE PLC COM PC), PROVES DE LES PANTALLES, DINÀMIQUES DE LES PANTALLES, ALARMES Y GRÀFIQUES.</v>
      </c>
      <c r="D96" s="47">
        <v>1.0</v>
      </c>
      <c r="E96" s="49">
        <f>'Quadre Preus'!D85</f>
        <v>0</v>
      </c>
      <c r="F96" s="50">
        <f t="shared" si="10"/>
        <v>0</v>
      </c>
      <c r="G96" s="51"/>
      <c r="H96" s="51"/>
    </row>
    <row r="97" ht="13.5" customHeight="1">
      <c r="A97" s="52"/>
      <c r="B97" s="53"/>
      <c r="C97" s="54" t="str">
        <f>"TOTAL " &amp; A88  &amp; C88</f>
        <v>TOTAL 1.12          MUNTATGE I PROVES</v>
      </c>
      <c r="D97" s="55"/>
      <c r="E97" s="40"/>
      <c r="F97" s="41">
        <f>SUM(F89:F96)</f>
        <v>0</v>
      </c>
      <c r="G97" s="42"/>
      <c r="H97" s="42"/>
    </row>
    <row r="98" ht="12.0" customHeight="1">
      <c r="A98" s="99"/>
      <c r="B98" s="100"/>
      <c r="C98" s="101"/>
      <c r="D98" s="42"/>
      <c r="E98" s="42"/>
      <c r="F98" s="42"/>
      <c r="G98" s="42"/>
      <c r="H98" s="42"/>
    </row>
    <row r="99" ht="12.0" customHeight="1">
      <c r="A99" s="35" t="str">
        <f>'Quadre Preus'!A87</f>
        <v>1.13          </v>
      </c>
      <c r="B99" s="36" t="s">
        <v>12</v>
      </c>
      <c r="C99" s="38" t="str">
        <f>'Quadre Preus'!B87</f>
        <v>DOCUMENTACIÓ</v>
      </c>
      <c r="D99" s="39"/>
      <c r="E99" s="40"/>
      <c r="F99" s="41"/>
      <c r="G99" s="42"/>
      <c r="H99" s="42"/>
    </row>
    <row r="100" ht="12.0" customHeight="1">
      <c r="A100" s="44" t="str">
        <f>'Quadre Preus'!A88</f>
        <v>DOC01</v>
      </c>
      <c r="B100" s="45" t="str">
        <f>'Quadre Preus'!C88</f>
        <v>ud.</v>
      </c>
      <c r="C100" s="46" t="str">
        <f>'Quadre Preus'!B88</f>
        <v>DOCUMENTACIÓ AS-BUILT
- Plànols ubicació nous elements
- Esquemes elèctrics
- Documents funcionals i de programació
- Configuracions equips instal·lats (equips comunicació, PLCs, Fonts alimentació, Fusibles electrónics, Vàlvula motoritzada, cabalímetre, sensor de nivell, etc...)
- Protocol de proves executat (elèctric, PLC i SCADA)
- Manuals equips instal·lats</v>
      </c>
      <c r="D100" s="47">
        <v>1.0</v>
      </c>
      <c r="E100" s="49">
        <f>'Quadre Preus'!D88</f>
        <v>0</v>
      </c>
      <c r="F100" s="50">
        <f>ROUND(D100*E100,2)</f>
        <v>0</v>
      </c>
      <c r="G100" s="42"/>
      <c r="H100" s="42"/>
    </row>
    <row r="101" ht="12.0" customHeight="1">
      <c r="A101" s="52"/>
      <c r="B101" s="53"/>
      <c r="C101" s="54" t="str">
        <f>"TOTAL " &amp; A99  &amp; C99</f>
        <v>TOTAL 1.13          DOCUMENTACIÓ</v>
      </c>
      <c r="D101" s="55"/>
      <c r="E101" s="40"/>
      <c r="F101" s="41">
        <f>SUM(F100)</f>
        <v>0</v>
      </c>
      <c r="G101" s="42"/>
      <c r="H101" s="42"/>
    </row>
    <row r="102" ht="12.0" customHeight="1">
      <c r="A102" s="99"/>
      <c r="B102" s="100"/>
      <c r="C102" s="101"/>
      <c r="D102" s="42"/>
      <c r="E102" s="42"/>
      <c r="F102" s="42"/>
      <c r="G102" s="42"/>
      <c r="H102" s="42"/>
    </row>
    <row r="103" ht="12.0" customHeight="1">
      <c r="A103" s="99"/>
      <c r="B103" s="100"/>
      <c r="C103" s="101"/>
      <c r="D103" s="42"/>
      <c r="E103" s="42"/>
      <c r="F103" s="42"/>
      <c r="G103" s="42"/>
      <c r="H103" s="42"/>
    </row>
    <row r="104" ht="13.5" customHeight="1">
      <c r="A104" s="102"/>
      <c r="B104" s="103"/>
      <c r="C104" s="104" t="s">
        <v>159</v>
      </c>
      <c r="D104" s="104"/>
      <c r="E104" s="104"/>
      <c r="F104" s="105">
        <f>F8+F15+F24+F28+F33+F40+F45+F59+F69+F79+F86+F97+F101</f>
        <v>0</v>
      </c>
      <c r="G104" s="51"/>
      <c r="H104" s="106"/>
    </row>
    <row r="105" ht="12.0" customHeight="1">
      <c r="A105" s="99"/>
      <c r="B105" s="100"/>
      <c r="C105" s="101"/>
      <c r="D105" s="42"/>
      <c r="E105" s="42"/>
      <c r="F105" s="42"/>
      <c r="G105" s="42"/>
      <c r="H105" s="42"/>
    </row>
    <row r="106" ht="13.5" customHeight="1">
      <c r="A106" s="99"/>
      <c r="B106" s="42"/>
      <c r="C106" s="107" t="s">
        <v>160</v>
      </c>
      <c r="D106" s="42"/>
      <c r="E106" s="42"/>
      <c r="F106" s="108">
        <f>+F104*0.21</f>
        <v>0</v>
      </c>
      <c r="G106" s="42"/>
      <c r="H106" s="42"/>
    </row>
    <row r="107" ht="9.0" customHeight="1">
      <c r="A107" s="99"/>
      <c r="B107" s="109"/>
      <c r="C107" s="52"/>
      <c r="D107" s="110"/>
      <c r="E107" s="111"/>
      <c r="F107" s="112"/>
      <c r="G107" s="42"/>
      <c r="H107" s="42"/>
    </row>
    <row r="108" ht="13.5" customHeight="1">
      <c r="A108" s="102"/>
      <c r="B108" s="103"/>
      <c r="C108" s="113" t="s">
        <v>161</v>
      </c>
      <c r="D108" s="113"/>
      <c r="E108" s="113"/>
      <c r="F108" s="114">
        <f>+F104+F106</f>
        <v>0</v>
      </c>
      <c r="G108" s="42"/>
      <c r="H108" s="42"/>
    </row>
    <row r="109" ht="12.0" customHeight="1">
      <c r="A109" s="99"/>
      <c r="B109" s="115"/>
      <c r="C109" s="52"/>
      <c r="D109" s="42"/>
      <c r="E109" s="116"/>
      <c r="F109" s="42"/>
      <c r="G109" s="42"/>
      <c r="H109" s="42"/>
    </row>
    <row r="110" ht="12.0" customHeight="1">
      <c r="A110" s="99"/>
      <c r="B110" s="115"/>
      <c r="C110" s="101"/>
      <c r="D110" s="42"/>
      <c r="E110" s="116"/>
      <c r="F110" s="42"/>
      <c r="G110" s="42"/>
      <c r="H110" s="42"/>
    </row>
    <row r="111" ht="12.0" customHeight="1">
      <c r="A111" s="99"/>
      <c r="B111" s="117"/>
      <c r="C111" s="101" t="str">
        <f>'Quadre Preus'!B91</f>
        <v>( POBLACIÓ, DATA Y SIGNATURA)</v>
      </c>
      <c r="D111" s="42"/>
      <c r="E111" s="53"/>
      <c r="F111" s="42"/>
      <c r="G111" s="42"/>
      <c r="H111" s="42"/>
    </row>
    <row r="112" ht="12.0" customHeight="1">
      <c r="A112" s="99"/>
      <c r="B112" s="42"/>
      <c r="C112" s="42"/>
      <c r="D112" s="42"/>
      <c r="E112" s="42"/>
      <c r="F112" s="42"/>
      <c r="G112" s="42"/>
      <c r="H112" s="42"/>
    </row>
    <row r="113" ht="12.0" customHeight="1">
      <c r="A113" s="99"/>
      <c r="B113" s="42"/>
      <c r="C113" s="42"/>
      <c r="D113" s="42"/>
      <c r="E113" s="42"/>
      <c r="F113" s="42"/>
      <c r="G113" s="42"/>
      <c r="H113" s="42"/>
    </row>
  </sheetData>
  <autoFilter ref="$A$71:$F$80"/>
  <mergeCells count="2">
    <mergeCell ref="B1:C1"/>
    <mergeCell ref="D1:F1"/>
  </mergeCells>
  <printOptions/>
  <pageMargins bottom="0.75" footer="0.0" header="0.0" left="0.25" right="0.25" top="0.75"/>
  <pageSetup paperSize="9" orientation="portrait"/>
  <rowBreaks count="1" manualBreakCount="1">
    <brk id="59" man="1"/>
  </rowBreaks>
  <drawing r:id="rId1"/>
</worksheet>
</file>